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Ingresos" sheetId="2" r:id="rId5"/>
    <sheet state="visible" name="Asignación a Departamentos" sheetId="3" r:id="rId6"/>
  </sheets>
  <definedNames/>
  <calcPr/>
</workbook>
</file>

<file path=xl/sharedStrings.xml><?xml version="1.0" encoding="utf-8"?>
<sst xmlns="http://schemas.openxmlformats.org/spreadsheetml/2006/main" count="106" uniqueCount="97">
  <si>
    <t xml:space="preserve">   PRESUPUESTOS DEL ESTADO DE SAN ANDREAS 2026 | RESUMEN</t>
  </si>
  <si>
    <t>TOTAL INGRESOS</t>
  </si>
  <si>
    <t>TOTAL DEPARTAMENTOS</t>
  </si>
  <si>
    <t>ARCAS PÚBLICAS</t>
  </si>
  <si>
    <t>INGRESOS</t>
  </si>
  <si>
    <t xml:space="preserve">            ASIGNACIÓN A DEPARTAMENTOS</t>
  </si>
  <si>
    <t xml:space="preserve">   PRESUPUESTOS DEL ESTADO DE SAN ANDREAS 2026 | INGRESOS</t>
  </si>
  <si>
    <t>Categoría de Ingreso</t>
  </si>
  <si>
    <t>Monto Estimado ($)</t>
  </si>
  <si>
    <t>Impuesto federal sobre la renta personal (Federal Income Tax)</t>
  </si>
  <si>
    <t>Impuestos sobre nómina y seguridad social (Payroll Taxes)</t>
  </si>
  <si>
    <t>Impuestos sobre el consumo (Sales Tax y Excise Taxes)</t>
  </si>
  <si>
    <t>Impuestos sobre propiedades (Property Taxes)</t>
  </si>
  <si>
    <t>Derechos de importación y tarifas aduaneras (Customs Duties)</t>
  </si>
  <si>
    <t>Regalías por explotación de recursos naturales (Natural Resources Royalties)</t>
  </si>
  <si>
    <t>Ingresos del sector turismo y parques nacionales</t>
  </si>
  <si>
    <t>Tasas administrativas y por licencias estatales</t>
  </si>
  <si>
    <t>Ayuda exterior y donaciones multilaterales</t>
  </si>
  <si>
    <t>Subvenciones de agencias intergubernamentales</t>
  </si>
  <si>
    <t>Servicios prestados por agencias federales y estatales</t>
  </si>
  <si>
    <t>Ingresos por loterías estatales y juegos legalizados</t>
  </si>
  <si>
    <t>Dividendos de corporaciones estatales</t>
  </si>
  <si>
    <t>Venta de terrenos y propiedades del Estado</t>
  </si>
  <si>
    <t>Impuestos ambientales y créditos de carbono</t>
  </si>
  <si>
    <t>Tarifas aeroportuarias, portuarias y logísticas</t>
  </si>
  <si>
    <t>Aportaciones de ciudadanos residentes en el extranjero</t>
  </si>
  <si>
    <t>Rendimientos de inversiones del Fondo Soberano Estatal</t>
  </si>
  <si>
    <t>Ahorro del presupuesto anterior</t>
  </si>
  <si>
    <t>TOTAL DE INGRESOS ESTIMADOS DEL EJERCICIO</t>
  </si>
  <si>
    <t xml:space="preserve">   PRESUPUESTOS DEL ESTADO DE SAN ANDREAS 2026 | DEPARTAMENTOS</t>
  </si>
  <si>
    <t>Departamento / Área</t>
  </si>
  <si>
    <t>Subdivisión / Programa</t>
  </si>
  <si>
    <t>Monto Asignado ($)</t>
  </si>
  <si>
    <t>Porcentaje (%)</t>
  </si>
  <si>
    <t>Departamento de Seguridad y Justicia</t>
  </si>
  <si>
    <t>San Andreas State Forces (SASF)</t>
  </si>
  <si>
    <t>Servicios Judiciales y Tribunales</t>
  </si>
  <si>
    <t>Defensa Pública y Asistencia Legal</t>
  </si>
  <si>
    <t>Justicia Restaurativa y Reinserción Social</t>
  </si>
  <si>
    <t>Instituto Forense y Criminalístico</t>
  </si>
  <si>
    <t>Prevención del Crimen y Programas Juveniles</t>
  </si>
  <si>
    <t>Subtotal</t>
  </si>
  <si>
    <t>Departamento de Salud y Bienestar</t>
  </si>
  <si>
    <t>San Andreas Fire Department (SAFD)</t>
  </si>
  <si>
    <t>Federal Emergency Management Agency (FEMA)</t>
  </si>
  <si>
    <t>Laboratorios Farmacéuticos</t>
  </si>
  <si>
    <t>Campañas publicitarias</t>
  </si>
  <si>
    <t>Nutrición y Seguridad Alimentaria</t>
  </si>
  <si>
    <t>Cuidado de Mayores y Dependencia</t>
  </si>
  <si>
    <t>Salud para Personas sin Hogar</t>
  </si>
  <si>
    <t>Departamento de Transporte e Infraestructura</t>
  </si>
  <si>
    <t>Carreteras y Mantenimiento Vial</t>
  </si>
  <si>
    <t>Transporte Público y Ferroviario</t>
  </si>
  <si>
    <t>Infraestructura Ciclista y Peatonal</t>
  </si>
  <si>
    <t>Obras Hidráulicas y Drenaje Urbano</t>
  </si>
  <si>
    <t>Seguridad Vial e Inspecciones</t>
  </si>
  <si>
    <t>Departamento de Educación, Cultura y Deporte</t>
  </si>
  <si>
    <t>Educación Primaria y Secundaria</t>
  </si>
  <si>
    <t>Educación Universitaria y Becas</t>
  </si>
  <si>
    <t>Cultura y Fomento Artístico</t>
  </si>
  <si>
    <t>Deporte Escolar y Comunitario</t>
  </si>
  <si>
    <t>Bibliotecas y Centros Cívicos</t>
  </si>
  <si>
    <t>Departamento de Finanzas, Economía y Comercio</t>
  </si>
  <si>
    <t>Administración Tributaria</t>
  </si>
  <si>
    <t>Fomento a PYMES y Cooperativas</t>
  </si>
  <si>
    <t>Economía Social y Circular</t>
  </si>
  <si>
    <t>Mercados Locales y Comercio Justo</t>
  </si>
  <si>
    <t>Regulación Financiera y Protección al Consumidor</t>
  </si>
  <si>
    <t>Departamento de Medio Ambiente y Energía</t>
  </si>
  <si>
    <t>Energías Renovables y Transición Energética</t>
  </si>
  <si>
    <t>Conservación Ambiental y Biodiversidad</t>
  </si>
  <si>
    <t>Gestión de Residuos y Reciclaje</t>
  </si>
  <si>
    <t>Cambio Climático y Adaptación</t>
  </si>
  <si>
    <t>Agua, Bosques y Recursos Naturales</t>
  </si>
  <si>
    <t>Departamento de Tecnología y Comunicaciones</t>
  </si>
  <si>
    <t>Infraestructura Digital y Conectividad</t>
  </si>
  <si>
    <t>Modernización Administrativa y e-Gobierno</t>
  </si>
  <si>
    <t>Ciberseguridad e Infraestructura Crítica</t>
  </si>
  <si>
    <t>Investigación Pública e Innovación</t>
  </si>
  <si>
    <t>Departamento de Trabajo y Derechos Civiles</t>
  </si>
  <si>
    <t>Protección Laboral e Inspección</t>
  </si>
  <si>
    <t>Empleo Juvenil y Formación</t>
  </si>
  <si>
    <t>Apoyo a Sindicatos y Negociación Colectiva</t>
  </si>
  <si>
    <t>Derechos Civiles y Campañas Educativas</t>
  </si>
  <si>
    <t>Igualdad Salarial</t>
  </si>
  <si>
    <t>Departamento de Vivienda y Desarrollo Urbano</t>
  </si>
  <si>
    <t>Vivienda Pública y Alquiler Social</t>
  </si>
  <si>
    <t>Rehabilitación Urbana y Accesibilidad</t>
  </si>
  <si>
    <t>Vivienda Sostenible y Eficiencia Energética</t>
  </si>
  <si>
    <t>Urbanismo Verde e Inclusivo</t>
  </si>
  <si>
    <t>Departamento de Igualdad, Transparencia y Migración</t>
  </si>
  <si>
    <t>Políticas de Igualdad y Diversidad</t>
  </si>
  <si>
    <t>Protección a Personas Migrantes</t>
  </si>
  <si>
    <t>Transparencia y Datos Abiertos</t>
  </si>
  <si>
    <t>Observatorio de Derechos Humanos</t>
  </si>
  <si>
    <t>Prevención de Discriminación y Violencias</t>
  </si>
  <si>
    <t>TOTAL GASTO PÚBLICO ESTIMADO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</si>
</sst>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3">
    <font>
      <sz val="10.0"/>
      <color rgb="FF000000"/>
      <name val="Arial"/>
      <scheme val="minor"/>
    </font>
    <font>
      <b/>
      <sz val="33.0"/>
      <color theme="1"/>
      <name val="Merriweather"/>
    </font>
    <font/>
    <font>
      <color theme="1"/>
      <name val="Arial"/>
      <scheme val="minor"/>
    </font>
    <font>
      <b/>
      <sz val="22.0"/>
      <color theme="1"/>
      <name val="Arial"/>
      <scheme val="minor"/>
    </font>
    <font>
      <sz val="11.0"/>
      <color rgb="FF666666"/>
      <name val="Arial"/>
      <scheme val="minor"/>
    </font>
    <font>
      <color rgb="FFFFFFFF"/>
      <name val="Arial"/>
      <scheme val="minor"/>
    </font>
    <font>
      <b/>
      <sz val="19.0"/>
      <color theme="1"/>
      <name val="Arial"/>
      <scheme val="minor"/>
    </font>
    <font>
      <b/>
      <color rgb="FFFFFFFF"/>
      <name val="Arial"/>
      <scheme val="minor"/>
    </font>
    <font>
      <b/>
      <sz val="16.0"/>
      <color theme="1"/>
      <name val="Arial"/>
    </font>
    <font>
      <color theme="1"/>
      <name val="Arial"/>
    </font>
    <font>
      <b/>
      <color theme="1"/>
      <name val="Arial"/>
      <scheme val="minor"/>
    </font>
    <font>
      <b/>
      <sz val="16.0"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F6B26B"/>
        <bgColor rgb="FFF6B26B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6DEC2"/>
        <bgColor rgb="FFF6DEC2"/>
      </patternFill>
    </fill>
    <fill>
      <patternFill patternType="solid">
        <fgColor rgb="FFCFE2F3"/>
        <bgColor rgb="FFCFE2F3"/>
      </patternFill>
    </fill>
    <fill>
      <patternFill patternType="solid">
        <fgColor rgb="FFE5ABFE"/>
        <bgColor rgb="FFE5ABFE"/>
      </patternFill>
    </fill>
  </fills>
  <borders count="18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4" numFmtId="164" xfId="0" applyAlignment="1" applyBorder="1" applyFont="1" applyNumberFormat="1">
      <alignment readingOrder="0"/>
    </xf>
    <xf borderId="14" fillId="0" fontId="4" numFmtId="164" xfId="0" applyAlignment="1" applyBorder="1" applyFont="1" applyNumberFormat="1">
      <alignment horizontal="right" readingOrder="0"/>
    </xf>
    <xf borderId="15" fillId="0" fontId="5" numFmtId="0" xfId="0" applyAlignment="1" applyBorder="1" applyFont="1">
      <alignment horizontal="right" readingOrder="0"/>
    </xf>
    <xf borderId="9" fillId="0" fontId="6" numFmtId="0" xfId="0" applyBorder="1" applyFont="1"/>
    <xf borderId="9" fillId="0" fontId="6" numFmtId="164" xfId="0" applyBorder="1" applyFont="1" applyNumberFormat="1"/>
    <xf borderId="16" fillId="0" fontId="3" numFmtId="0" xfId="0" applyBorder="1" applyFont="1"/>
    <xf borderId="9" fillId="0" fontId="7" numFmtId="0" xfId="0" applyAlignment="1" applyBorder="1" applyFont="1">
      <alignment readingOrder="0"/>
    </xf>
    <xf borderId="9" fillId="3" fontId="8" numFmtId="0" xfId="0" applyAlignment="1" applyBorder="1" applyFill="1" applyFont="1">
      <alignment horizontal="center" readingOrder="0"/>
    </xf>
    <xf borderId="9" fillId="0" fontId="3" numFmtId="0" xfId="0" applyAlignment="1" applyBorder="1" applyFont="1">
      <alignment readingOrder="0"/>
    </xf>
    <xf borderId="9" fillId="0" fontId="3" numFmtId="164" xfId="0" applyAlignment="1" applyBorder="1" applyFont="1" applyNumberFormat="1">
      <alignment readingOrder="0"/>
    </xf>
    <xf borderId="9" fillId="4" fontId="3" numFmtId="0" xfId="0" applyAlignment="1" applyBorder="1" applyFill="1" applyFont="1">
      <alignment readingOrder="0"/>
    </xf>
    <xf borderId="9" fillId="4" fontId="3" numFmtId="164" xfId="0" applyAlignment="1" applyBorder="1" applyFont="1" applyNumberFormat="1">
      <alignment readingOrder="0"/>
    </xf>
    <xf borderId="9" fillId="0" fontId="9" numFmtId="0" xfId="0" applyAlignment="1" applyBorder="1" applyFont="1">
      <alignment vertical="bottom"/>
    </xf>
    <xf borderId="9" fillId="0" fontId="9" numFmtId="164" xfId="0" applyAlignment="1" applyBorder="1" applyFont="1" applyNumberFormat="1">
      <alignment horizontal="right" vertical="bottom"/>
    </xf>
    <xf borderId="10" fillId="4" fontId="3" numFmtId="0" xfId="0" applyAlignment="1" applyBorder="1" applyFont="1">
      <alignment readingOrder="0" vertical="top"/>
    </xf>
    <xf borderId="9" fillId="4" fontId="3" numFmtId="3" xfId="0" applyAlignment="1" applyBorder="1" applyFont="1" applyNumberFormat="1">
      <alignment readingOrder="0"/>
    </xf>
    <xf borderId="9" fillId="4" fontId="10" numFmtId="10" xfId="0" applyAlignment="1" applyBorder="1" applyFont="1" applyNumberFormat="1">
      <alignment horizontal="right" vertical="bottom"/>
    </xf>
    <xf borderId="17" fillId="0" fontId="2" numFmtId="0" xfId="0" applyBorder="1" applyFont="1"/>
    <xf borderId="9" fillId="0" fontId="3" numFmtId="3" xfId="0" applyAlignment="1" applyBorder="1" applyFont="1" applyNumberFormat="1">
      <alignment readingOrder="0"/>
    </xf>
    <xf borderId="9" fillId="0" fontId="3" numFmtId="10" xfId="0" applyBorder="1" applyFont="1" applyNumberFormat="1"/>
    <xf borderId="16" fillId="0" fontId="2" numFmtId="0" xfId="0" applyBorder="1" applyFont="1"/>
    <xf borderId="9" fillId="5" fontId="11" numFmtId="0" xfId="0" applyAlignment="1" applyBorder="1" applyFill="1" applyFont="1">
      <alignment readingOrder="0"/>
    </xf>
    <xf borderId="9" fillId="5" fontId="11" numFmtId="3" xfId="0" applyBorder="1" applyFont="1" applyNumberFormat="1"/>
    <xf borderId="9" fillId="5" fontId="11" numFmtId="164" xfId="0" applyAlignment="1" applyBorder="1" applyFont="1" applyNumberFormat="1">
      <alignment readingOrder="0"/>
    </xf>
    <xf borderId="9" fillId="5" fontId="11" numFmtId="10" xfId="0" applyBorder="1" applyFont="1" applyNumberFormat="1"/>
    <xf borderId="9" fillId="0" fontId="3" numFmtId="0" xfId="0" applyBorder="1" applyFont="1"/>
    <xf borderId="9" fillId="0" fontId="3" numFmtId="3" xfId="0" applyBorder="1" applyFont="1" applyNumberFormat="1"/>
    <xf borderId="10" fillId="6" fontId="3" numFmtId="0" xfId="0" applyAlignment="1" applyBorder="1" applyFill="1" applyFont="1">
      <alignment readingOrder="0" vertical="top"/>
    </xf>
    <xf borderId="9" fillId="0" fontId="3" numFmtId="164" xfId="0" applyBorder="1" applyFont="1" applyNumberFormat="1"/>
    <xf borderId="10" fillId="7" fontId="3" numFmtId="0" xfId="0" applyAlignment="1" applyBorder="1" applyFill="1" applyFont="1">
      <alignment readingOrder="0" vertical="top"/>
    </xf>
    <xf borderId="10" fillId="8" fontId="3" numFmtId="0" xfId="0" applyAlignment="1" applyBorder="1" applyFill="1" applyFont="1">
      <alignment readingOrder="0" vertical="top"/>
    </xf>
    <xf borderId="10" fillId="9" fontId="3" numFmtId="0" xfId="0" applyAlignment="1" applyBorder="1" applyFill="1" applyFont="1">
      <alignment readingOrder="0" vertical="top"/>
    </xf>
    <xf borderId="10" fillId="10" fontId="3" numFmtId="0" xfId="0" applyAlignment="1" applyBorder="1" applyFill="1" applyFont="1">
      <alignment readingOrder="0" vertical="top"/>
    </xf>
    <xf borderId="9" fillId="4" fontId="3" numFmtId="10" xfId="0" applyBorder="1" applyFont="1" applyNumberFormat="1"/>
    <xf borderId="10" fillId="11" fontId="10" numFmtId="0" xfId="0" applyAlignment="1" applyBorder="1" applyFill="1" applyFont="1">
      <alignment readingOrder="0" vertical="top"/>
    </xf>
    <xf borderId="10" fillId="12" fontId="3" numFmtId="0" xfId="0" applyAlignment="1" applyBorder="1" applyFill="1" applyFont="1">
      <alignment readingOrder="0" vertical="top"/>
    </xf>
    <xf borderId="10" fillId="13" fontId="10" numFmtId="0" xfId="0" applyAlignment="1" applyBorder="1" applyFill="1" applyFont="1">
      <alignment vertical="top"/>
    </xf>
    <xf borderId="10" fillId="14" fontId="10" numFmtId="0" xfId="0" applyAlignment="1" applyBorder="1" applyFill="1" applyFont="1">
      <alignment vertical="top"/>
    </xf>
    <xf borderId="9" fillId="0" fontId="12" numFmtId="0" xfId="0" applyAlignment="1" applyBorder="1" applyFont="1">
      <alignment readingOrder="0"/>
    </xf>
    <xf borderId="9" fillId="0" fontId="12" numFmtId="0" xfId="0" applyBorder="1" applyFont="1"/>
    <xf borderId="9" fillId="0" fontId="12" numFmtId="164" xfId="0" applyAlignment="1" applyBorder="1" applyFont="1" applyNumberFormat="1">
      <alignment readingOrder="0"/>
    </xf>
  </cellXfs>
  <cellStyles count="1">
    <cellStyle xfId="0" name="Normal" builtinId="0"/>
  </cellStyles>
  <dxfs count="1">
    <dxf>
      <font>
        <color rgb="FF6AA84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3591666666666668"/>
          <c:y val="0.050000000000000024"/>
          <c:w val="0.3177563191153238"/>
          <c:h val="0.8999999999999999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Pt>
            <c:idx val="16"/>
            <c:spPr>
              <a:solidFill>
                <a:srgbClr val="FFC599"/>
              </a:solidFill>
            </c:spPr>
          </c:dPt>
          <c:dPt>
            <c:idx val="17"/>
            <c:spPr>
              <a:solidFill>
                <a:srgbClr val="B5E5E8"/>
              </a:solidFill>
            </c:spPr>
          </c:dPt>
          <c:dPt>
            <c:idx val="18"/>
            <c:spPr>
              <a:solidFill>
                <a:srgbClr val="ECF3FE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Ingresos!$B$7:$B$25</c:f>
            </c:strRef>
          </c:cat>
          <c:val>
            <c:numRef>
              <c:f>Ingresos!$C$7:$C$25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3591666666666668"/>
          <c:y val="0.050000000000000024"/>
          <c:w val="0.3177563191153238"/>
          <c:h val="0.8999999999999999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Resumen!$W$9:$W$18</c:f>
            </c:strRef>
          </c:cat>
          <c:val>
            <c:numRef>
              <c:f>Resumen!$X$9:$X$18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12</xdr:row>
      <xdr:rowOff>19050</xdr:rowOff>
    </xdr:from>
    <xdr:ext cx="7781925" cy="415290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809625</xdr:colOff>
      <xdr:row>15</xdr:row>
      <xdr:rowOff>180975</xdr:rowOff>
    </xdr:from>
    <xdr:ext cx="7591425" cy="26289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33.0"/>
    <col customWidth="1" min="4" max="5" width="12.63"/>
    <col customWidth="1" min="6" max="6" width="33.0"/>
    <col customWidth="1" min="7" max="7" width="12.63"/>
    <col customWidth="1" min="8" max="9" width="12.5"/>
    <col customWidth="1" min="10" max="10" width="33.0"/>
    <col customWidth="1" min="23" max="23" width="11.5"/>
    <col customWidth="1" min="24" max="24" width="13.63"/>
    <col customWidth="1" min="25" max="25" width="18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/>
      <c r="Z2" s="5"/>
    </row>
    <row r="3">
      <c r="A3" s="4"/>
      <c r="Z3" s="5"/>
    </row>
    <row r="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>
      <c r="A5" s="9"/>
      <c r="B5" s="9"/>
      <c r="C5" s="9"/>
      <c r="D5" s="10"/>
      <c r="E5" s="10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11"/>
      <c r="D6" s="12"/>
      <c r="E6" s="12"/>
      <c r="F6" s="12"/>
      <c r="G6" s="13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14">
        <f>Ingresos!C26</f>
        <v>10725416680</v>
      </c>
      <c r="C7" s="11"/>
      <c r="D7" s="12"/>
      <c r="E7" s="12"/>
      <c r="F7" s="14">
        <f>'Asignación a Departamentos'!D78</f>
        <v>10176649294</v>
      </c>
      <c r="G7" s="12"/>
      <c r="H7" s="9"/>
      <c r="I7" s="9"/>
      <c r="J7" s="15" t="str">
        <f>IF((B7-F7)&gt;0,"+"&amp;TEXT(B7-F7, "$#,###"),TEXT(B7-F7, "$#,###"))</f>
        <v>+$548.767.386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16" t="s">
        <v>1</v>
      </c>
      <c r="C8" s="11"/>
      <c r="D8" s="12"/>
      <c r="E8" s="12"/>
      <c r="F8" s="16" t="s">
        <v>2</v>
      </c>
      <c r="G8" s="12"/>
      <c r="H8" s="9"/>
      <c r="I8" s="9"/>
      <c r="J8" s="16" t="s">
        <v>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11"/>
      <c r="D9" s="12"/>
      <c r="E9" s="12"/>
      <c r="F9" s="12"/>
      <c r="G9" s="12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7" t="str">
        <f>'Asignación a Departamentos'!B7</f>
        <v>Departamento de Seguridad y Justicia</v>
      </c>
      <c r="X9" s="18">
        <f>'Asignación a Departamentos'!D13</f>
        <v>1870593604</v>
      </c>
      <c r="Z9" s="9"/>
    </row>
    <row r="10">
      <c r="A10" s="9"/>
      <c r="B10" s="9"/>
      <c r="C10" s="9"/>
      <c r="D10" s="19"/>
      <c r="E10" s="19"/>
      <c r="F10" s="1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7" t="str">
        <f>'Asignación a Departamentos'!B15</f>
        <v>Departamento de Salud y Bienestar</v>
      </c>
      <c r="X10" s="18">
        <f>'Asignación a Departamentos'!D22</f>
        <v>917785426</v>
      </c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7" t="str">
        <f>'Asignación a Departamentos'!B24</f>
        <v>Departamento de Transporte e Infraestructura</v>
      </c>
      <c r="X11" s="18">
        <f>'Asignación a Departamentos'!D29</f>
        <v>1292183104</v>
      </c>
      <c r="Y11" s="9"/>
      <c r="Z11" s="9"/>
    </row>
    <row r="12">
      <c r="A12" s="9"/>
      <c r="B12" s="20" t="s">
        <v>4</v>
      </c>
      <c r="C12" s="9"/>
      <c r="D12" s="9"/>
      <c r="E12" s="9"/>
      <c r="F12" s="9"/>
      <c r="G12" s="20" t="s">
        <v>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7" t="str">
        <f>'Asignación a Departamentos'!B31</f>
        <v>Departamento de Educación, Cultura y Deporte</v>
      </c>
      <c r="X12" s="18">
        <f>'Asignación a Departamentos'!D36</f>
        <v>1725668393</v>
      </c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7" t="str">
        <f>'Asignación a Departamentos'!B38</f>
        <v>Departamento de Finanzas, Economía y Comercio</v>
      </c>
      <c r="X13" s="18">
        <f>'Asignación a Departamentos'!D43</f>
        <v>699593552</v>
      </c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7" t="str">
        <f>'Asignación a Departamentos'!B45</f>
        <v>Departamento de Medio Ambiente y Energía</v>
      </c>
      <c r="X14" s="18">
        <f>'Asignación a Departamentos'!D50</f>
        <v>798862853</v>
      </c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7" t="str">
        <f>'Asignación a Departamentos'!B52</f>
        <v>Departamento de Tecnología y Comunicaciones</v>
      </c>
      <c r="X15" s="18">
        <f>'Asignación a Departamentos'!D56</f>
        <v>734561604</v>
      </c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7" t="str">
        <f>'Asignación a Departamentos'!B58</f>
        <v>Departamento de Trabajo y Derechos Civiles</v>
      </c>
      <c r="X16" s="18">
        <f>'Asignación a Departamentos'!D63</f>
        <v>673099789</v>
      </c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7" t="str">
        <f>'Asignación a Departamentos'!B65</f>
        <v>Departamento de Vivienda y Desarrollo Urbano</v>
      </c>
      <c r="X17" s="18">
        <f>'Asignación a Departamentos'!D69</f>
        <v>839877854</v>
      </c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7" t="str">
        <f>'Asignación a Departamentos'!B71</f>
        <v>Departamento de Igualdad, Transparencia y Migración</v>
      </c>
      <c r="X18" s="18">
        <f>'Asignación a Departamentos'!D76</f>
        <v>624423115</v>
      </c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A1:Z4"/>
  </mergeCells>
  <conditionalFormatting sqref="J7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69.63"/>
    <col customWidth="1" min="3" max="3" width="28.63"/>
  </cols>
  <sheetData>
    <row r="1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/>
      <c r="Z2" s="5"/>
    </row>
    <row r="3">
      <c r="A3" s="4"/>
      <c r="Z3" s="5"/>
    </row>
    <row r="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21" t="s">
        <v>7</v>
      </c>
      <c r="C6" s="21" t="s">
        <v>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22" t="s">
        <v>9</v>
      </c>
      <c r="C7" s="23">
        <v>2.015789781E9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24" t="s">
        <v>10</v>
      </c>
      <c r="C8" s="25">
        <v>1.12870112E9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22" t="s">
        <v>11</v>
      </c>
      <c r="C9" s="23">
        <v>1.33190451E9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24" t="s">
        <v>12</v>
      </c>
      <c r="C10" s="25">
        <v>7.51947041E8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22" t="s">
        <v>13</v>
      </c>
      <c r="C11" s="23">
        <v>6.16971349E8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24" t="s">
        <v>14</v>
      </c>
      <c r="C12" s="25">
        <v>9.51346781E8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22" t="s">
        <v>15</v>
      </c>
      <c r="C13" s="23">
        <v>7.12457913E8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24" t="s">
        <v>16</v>
      </c>
      <c r="C14" s="25">
        <v>5.6154978E7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22" t="s">
        <v>17</v>
      </c>
      <c r="C15" s="23">
        <v>8.136479E7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24" t="s">
        <v>18</v>
      </c>
      <c r="C16" s="25">
        <v>9.134967E7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22" t="s">
        <v>19</v>
      </c>
      <c r="C17" s="23">
        <v>8.41763124E8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24" t="s">
        <v>20</v>
      </c>
      <c r="C18" s="25">
        <v>2.2647525E8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22" t="s">
        <v>21</v>
      </c>
      <c r="C19" s="23">
        <v>2.46798134E8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24" t="s">
        <v>22</v>
      </c>
      <c r="C20" s="25">
        <v>2.97804516E8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22" t="s">
        <v>23</v>
      </c>
      <c r="C21" s="23">
        <v>1.81976431E8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24" t="s">
        <v>24</v>
      </c>
      <c r="C22" s="25">
        <v>2.79840118E8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22" t="s">
        <v>25</v>
      </c>
      <c r="C23" s="23">
        <v>1.21367981E8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24" t="s">
        <v>26</v>
      </c>
      <c r="C24" s="25">
        <v>7.88406497E8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22" t="s">
        <v>27</v>
      </c>
      <c r="C25" s="23">
        <f>2996696</f>
        <v>2996696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26" t="s">
        <v>28</v>
      </c>
      <c r="C26" s="27">
        <f>SUM(C7:C25)</f>
        <v>10725416680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1">
    <mergeCell ref="A1:Z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61.75"/>
    <col customWidth="1" min="3" max="3" width="39.25"/>
    <col customWidth="1" min="4" max="4" width="25.38"/>
  </cols>
  <sheetData>
    <row r="1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/>
      <c r="Z2" s="5"/>
    </row>
    <row r="3">
      <c r="A3" s="4"/>
      <c r="Z3" s="5"/>
    </row>
    <row r="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21" t="s">
        <v>30</v>
      </c>
      <c r="C6" s="21" t="s">
        <v>31</v>
      </c>
      <c r="D6" s="21" t="s">
        <v>32</v>
      </c>
      <c r="E6" s="21" t="s">
        <v>33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28" t="s">
        <v>34</v>
      </c>
      <c r="C7" s="29" t="s">
        <v>35</v>
      </c>
      <c r="D7" s="25">
        <v>5.1854371E8</v>
      </c>
      <c r="E7" s="30">
        <f t="shared" ref="E7:E12" si="1">D7/$D$13</f>
        <v>0.277208106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31"/>
      <c r="C8" s="32" t="s">
        <v>36</v>
      </c>
      <c r="D8" s="23">
        <v>1.66401506E8</v>
      </c>
      <c r="E8" s="33">
        <f t="shared" si="1"/>
        <v>0.08895652463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31"/>
      <c r="C9" s="29" t="s">
        <v>37</v>
      </c>
      <c r="D9" s="25">
        <v>1.92259355E8</v>
      </c>
      <c r="E9" s="30">
        <f t="shared" si="1"/>
        <v>0.1027798633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31"/>
      <c r="C10" s="32" t="s">
        <v>38</v>
      </c>
      <c r="D10" s="23">
        <v>1.41506237E8</v>
      </c>
      <c r="E10" s="33">
        <f t="shared" si="1"/>
        <v>0.07564777122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31"/>
      <c r="C11" s="29" t="s">
        <v>39</v>
      </c>
      <c r="D11" s="25">
        <v>1.21129678E8</v>
      </c>
      <c r="E11" s="30">
        <f t="shared" si="1"/>
        <v>0.06475467346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34"/>
      <c r="C12" s="32" t="s">
        <v>40</v>
      </c>
      <c r="D12" s="23">
        <v>7.30753118E8</v>
      </c>
      <c r="E12" s="33">
        <f t="shared" si="1"/>
        <v>0.3906530614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35" t="s">
        <v>41</v>
      </c>
      <c r="C13" s="36"/>
      <c r="D13" s="37">
        <f>SUM(D7:D12)</f>
        <v>1870593604</v>
      </c>
      <c r="E13" s="38">
        <f>D13/$D$78</f>
        <v>0.1838123286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39"/>
      <c r="C14" s="4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41" t="s">
        <v>42</v>
      </c>
      <c r="C15" s="29" t="s">
        <v>43</v>
      </c>
      <c r="D15" s="25">
        <v>1.54723E7</v>
      </c>
      <c r="E15" s="30">
        <f t="shared" ref="E15:E21" si="2">D15/$D$22</f>
        <v>0.01685829777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31"/>
      <c r="C16" s="32" t="s">
        <v>44</v>
      </c>
      <c r="D16" s="23">
        <v>3.15062368E8</v>
      </c>
      <c r="E16" s="33">
        <f t="shared" si="2"/>
        <v>0.3432854337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31"/>
      <c r="C17" s="29" t="s">
        <v>45</v>
      </c>
      <c r="D17" s="25">
        <v>2.45271829E8</v>
      </c>
      <c r="E17" s="30">
        <f t="shared" si="2"/>
        <v>0.2672431072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31"/>
      <c r="C18" s="32" t="s">
        <v>46</v>
      </c>
      <c r="D18" s="23">
        <v>9.3382033E7</v>
      </c>
      <c r="E18" s="33">
        <f t="shared" si="2"/>
        <v>0.1017471299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31"/>
      <c r="C19" s="29" t="s">
        <v>47</v>
      </c>
      <c r="D19" s="25">
        <v>7.2435914E7</v>
      </c>
      <c r="E19" s="30">
        <f t="shared" si="2"/>
        <v>0.07892467231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31"/>
      <c r="C20" s="32" t="s">
        <v>48</v>
      </c>
      <c r="D20" s="23">
        <v>1.03011474E8</v>
      </c>
      <c r="E20" s="33">
        <f t="shared" si="2"/>
        <v>0.1122391695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34"/>
      <c r="C21" s="29" t="s">
        <v>49</v>
      </c>
      <c r="D21" s="25">
        <v>7.3149508E7</v>
      </c>
      <c r="E21" s="30">
        <f t="shared" si="2"/>
        <v>0.07970218956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35" t="s">
        <v>41</v>
      </c>
      <c r="C22" s="36"/>
      <c r="D22" s="37">
        <f>SUM(D15:D21)</f>
        <v>917785426</v>
      </c>
      <c r="E22" s="38">
        <f>D22/$D$78</f>
        <v>0.09018542346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39"/>
      <c r="C23" s="40"/>
      <c r="D23" s="4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43" t="s">
        <v>50</v>
      </c>
      <c r="C24" s="29" t="s">
        <v>51</v>
      </c>
      <c r="D24" s="25">
        <v>5.15062368E8</v>
      </c>
      <c r="E24" s="30">
        <f t="shared" ref="E24:E28" si="3">D24/$D$29</f>
        <v>0.3985985937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31"/>
      <c r="C25" s="32" t="s">
        <v>52</v>
      </c>
      <c r="D25" s="23">
        <v>4.1882796E8</v>
      </c>
      <c r="E25" s="33">
        <f t="shared" si="3"/>
        <v>0.3241243123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31"/>
      <c r="C26" s="29" t="s">
        <v>53</v>
      </c>
      <c r="D26" s="25">
        <v>1.03761592E8</v>
      </c>
      <c r="E26" s="30">
        <f t="shared" si="3"/>
        <v>0.08029944957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31"/>
      <c r="C27" s="22" t="s">
        <v>54</v>
      </c>
      <c r="D27" s="23">
        <v>1.5451871E8</v>
      </c>
      <c r="E27" s="33">
        <f t="shared" si="3"/>
        <v>0.1195795778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31"/>
      <c r="C28" s="29" t="s">
        <v>55</v>
      </c>
      <c r="D28" s="25">
        <v>1.00012474E8</v>
      </c>
      <c r="E28" s="30">
        <f t="shared" si="3"/>
        <v>0.07739806664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35" t="s">
        <v>41</v>
      </c>
      <c r="C29" s="36"/>
      <c r="D29" s="37">
        <f>SUM(D24:D28)</f>
        <v>1292183104</v>
      </c>
      <c r="E29" s="38">
        <f>D29/$D$78</f>
        <v>0.1269753007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42"/>
      <c r="E30" s="33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44" t="s">
        <v>56</v>
      </c>
      <c r="C31" s="29" t="s">
        <v>57</v>
      </c>
      <c r="D31" s="25">
        <v>9.1882796E8</v>
      </c>
      <c r="E31" s="30">
        <f t="shared" ref="E31:E35" si="4">D31/$D$36</f>
        <v>0.5324475802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31"/>
      <c r="C32" s="22" t="s">
        <v>58</v>
      </c>
      <c r="D32" s="23">
        <v>2.99037421E8</v>
      </c>
      <c r="E32" s="33">
        <f t="shared" si="4"/>
        <v>0.1732878821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31"/>
      <c r="C33" s="29" t="s">
        <v>59</v>
      </c>
      <c r="D33" s="25">
        <v>2.2451871E8</v>
      </c>
      <c r="E33" s="30">
        <f t="shared" si="4"/>
        <v>0.1301053614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31"/>
      <c r="C34" s="22" t="s">
        <v>60</v>
      </c>
      <c r="D34" s="23">
        <v>1.2951871E8</v>
      </c>
      <c r="E34" s="33">
        <f t="shared" si="4"/>
        <v>0.07505422857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31"/>
      <c r="C35" s="29" t="s">
        <v>61</v>
      </c>
      <c r="D35" s="25">
        <v>1.53765592E8</v>
      </c>
      <c r="E35" s="30">
        <f t="shared" si="4"/>
        <v>0.08910494775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35" t="s">
        <v>41</v>
      </c>
      <c r="C36" s="36"/>
      <c r="D36" s="37">
        <f>SUM(D31:D35)</f>
        <v>1725668393</v>
      </c>
      <c r="E36" s="38">
        <f>D36/$D$78</f>
        <v>0.169571373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4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45" t="s">
        <v>62</v>
      </c>
      <c r="C38" s="29" t="s">
        <v>63</v>
      </c>
      <c r="D38" s="25">
        <v>1.26024947E8</v>
      </c>
      <c r="E38" s="30">
        <f t="shared" ref="E38:E42" si="5">D38/$D$43</f>
        <v>0.1801402352</v>
      </c>
      <c r="F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31"/>
      <c r="C39" s="22" t="s">
        <v>64</v>
      </c>
      <c r="D39" s="23">
        <v>1.96778066E8</v>
      </c>
      <c r="E39" s="33">
        <f t="shared" si="5"/>
        <v>0.2812748423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31"/>
      <c r="C40" s="29" t="s">
        <v>65</v>
      </c>
      <c r="D40" s="25">
        <v>1.01765592E8</v>
      </c>
      <c r="E40" s="30">
        <f t="shared" si="5"/>
        <v>0.1454638793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31"/>
      <c r="C41" s="22" t="s">
        <v>66</v>
      </c>
      <c r="D41" s="23">
        <v>1.72259355E8</v>
      </c>
      <c r="E41" s="33">
        <f t="shared" si="5"/>
        <v>0.2462277625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31"/>
      <c r="C42" s="29" t="s">
        <v>67</v>
      </c>
      <c r="D42" s="25">
        <v>1.02765592E8</v>
      </c>
      <c r="E42" s="30">
        <f t="shared" si="5"/>
        <v>0.1468932807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35" t="s">
        <v>41</v>
      </c>
      <c r="C43" s="36"/>
      <c r="D43" s="37">
        <f>SUM(D38:D42)</f>
        <v>699593552</v>
      </c>
      <c r="E43" s="38">
        <f>D43/$D$78</f>
        <v>0.06874497998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4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46" t="s">
        <v>68</v>
      </c>
      <c r="C45" s="29" t="s">
        <v>69</v>
      </c>
      <c r="D45" s="25">
        <v>3.71556131E8</v>
      </c>
      <c r="E45" s="47">
        <f t="shared" ref="E45:E49" si="6">D45/$D$50</f>
        <v>0.4651062815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31"/>
      <c r="C46" s="22" t="s">
        <v>70</v>
      </c>
      <c r="D46" s="23">
        <v>1.26024947E8</v>
      </c>
      <c r="E46" s="33">
        <f t="shared" si="6"/>
        <v>0.1577554226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31"/>
      <c r="C47" s="29" t="s">
        <v>71</v>
      </c>
      <c r="D47" s="25">
        <v>1.2450371E8</v>
      </c>
      <c r="E47" s="30">
        <f t="shared" si="6"/>
        <v>0.1558511696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31"/>
      <c r="C48" s="22" t="s">
        <v>72</v>
      </c>
      <c r="D48" s="23">
        <v>1.0451871E8</v>
      </c>
      <c r="E48" s="33">
        <f t="shared" si="6"/>
        <v>0.1308343599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31"/>
      <c r="C49" s="29" t="s">
        <v>73</v>
      </c>
      <c r="D49" s="25">
        <v>7.2259355E7</v>
      </c>
      <c r="E49" s="30">
        <f t="shared" si="6"/>
        <v>0.09045276636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35" t="s">
        <v>41</v>
      </c>
      <c r="C50" s="36"/>
      <c r="D50" s="37">
        <f>SUM(D45:D49)</f>
        <v>798862853</v>
      </c>
      <c r="E50" s="38">
        <f>D50/$D$78</f>
        <v>0.07849959549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4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48" t="s">
        <v>74</v>
      </c>
      <c r="C52" s="29" t="s">
        <v>75</v>
      </c>
      <c r="D52" s="25">
        <v>2.98531184E8</v>
      </c>
      <c r="E52" s="47">
        <f t="shared" ref="E52:E55" si="7">D52/$D$56</f>
        <v>0.4064072807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31"/>
      <c r="C53" s="22" t="s">
        <v>76</v>
      </c>
      <c r="D53" s="23">
        <v>3.0451871E8</v>
      </c>
      <c r="E53" s="33">
        <f t="shared" si="7"/>
        <v>0.4145584364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31"/>
      <c r="C54" s="29" t="s">
        <v>77</v>
      </c>
      <c r="D54" s="25">
        <v>6.9259355E7</v>
      </c>
      <c r="E54" s="47">
        <f t="shared" si="7"/>
        <v>0.09428665291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31"/>
      <c r="C55" s="22" t="s">
        <v>78</v>
      </c>
      <c r="D55" s="23">
        <v>6.2252355E7</v>
      </c>
      <c r="E55" s="33">
        <f t="shared" si="7"/>
        <v>0.08474762996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35" t="s">
        <v>41</v>
      </c>
      <c r="C56" s="36"/>
      <c r="D56" s="37">
        <f>SUM(D52:D55)</f>
        <v>734561604</v>
      </c>
      <c r="E56" s="38">
        <f>D56/$D$78</f>
        <v>0.0721810866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4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49" t="s">
        <v>79</v>
      </c>
      <c r="C58" s="29" t="s">
        <v>80</v>
      </c>
      <c r="D58" s="25">
        <v>1.96024947E8</v>
      </c>
      <c r="E58" s="47">
        <f t="shared" ref="E58:E62" si="8">D58/$D$63</f>
        <v>0.2912271705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31"/>
      <c r="C59" s="22" t="s">
        <v>81</v>
      </c>
      <c r="D59" s="23">
        <v>1.97531184E8</v>
      </c>
      <c r="E59" s="33">
        <f t="shared" si="8"/>
        <v>0.2934649323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31"/>
      <c r="C60" s="29" t="s">
        <v>82</v>
      </c>
      <c r="D60" s="25">
        <v>9.3012474E7</v>
      </c>
      <c r="E60" s="47">
        <f t="shared" si="8"/>
        <v>0.1381852669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31"/>
      <c r="C61" s="22" t="s">
        <v>83</v>
      </c>
      <c r="D61" s="23">
        <v>1.0451871E8</v>
      </c>
      <c r="E61" s="33">
        <f t="shared" si="8"/>
        <v>0.1552796654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31"/>
      <c r="C62" s="29" t="s">
        <v>84</v>
      </c>
      <c r="D62" s="25">
        <v>8.2012474E7</v>
      </c>
      <c r="E62" s="47">
        <f t="shared" si="8"/>
        <v>0.121842965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35" t="s">
        <v>41</v>
      </c>
      <c r="C63" s="36"/>
      <c r="D63" s="37">
        <f>SUM(D58:D62)</f>
        <v>673099789</v>
      </c>
      <c r="E63" s="38">
        <f>D63/$D$78</f>
        <v>0.06614159234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42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50" t="s">
        <v>85</v>
      </c>
      <c r="C65" s="29" t="s">
        <v>86</v>
      </c>
      <c r="D65" s="25">
        <v>4.31568605E8</v>
      </c>
      <c r="E65" s="47">
        <f t="shared" ref="E65:E68" si="9">D65/$D$69</f>
        <v>0.5138468683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31"/>
      <c r="C66" s="22" t="s">
        <v>87</v>
      </c>
      <c r="D66" s="23">
        <v>2.01024947E8</v>
      </c>
      <c r="E66" s="33">
        <f t="shared" si="9"/>
        <v>0.2393502175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31"/>
      <c r="C67" s="29" t="s">
        <v>88</v>
      </c>
      <c r="D67" s="25">
        <v>9.751871E7</v>
      </c>
      <c r="E67" s="47">
        <f t="shared" si="9"/>
        <v>0.1161105862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31"/>
      <c r="C68" s="22" t="s">
        <v>89</v>
      </c>
      <c r="D68" s="23">
        <v>1.09765592E8</v>
      </c>
      <c r="E68" s="33">
        <f t="shared" si="9"/>
        <v>0.130692328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35" t="s">
        <v>41</v>
      </c>
      <c r="C69" s="36"/>
      <c r="D69" s="37">
        <f>SUM(D65:D68)</f>
        <v>839877854</v>
      </c>
      <c r="E69" s="38">
        <f>D69/$D$78</f>
        <v>0.08252990053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4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51" t="s">
        <v>90</v>
      </c>
      <c r="C71" s="29" t="s">
        <v>91</v>
      </c>
      <c r="D71" s="25">
        <v>1.41024947E8</v>
      </c>
      <c r="E71" s="47">
        <f t="shared" ref="E71:E75" si="10">D71/$D$76</f>
        <v>0.2258483769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31"/>
      <c r="C72" s="22" t="s">
        <v>92</v>
      </c>
      <c r="D72" s="23">
        <v>1.8951871E8</v>
      </c>
      <c r="E72" s="33">
        <f t="shared" si="10"/>
        <v>0.3035100807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31"/>
      <c r="C73" s="29" t="s">
        <v>93</v>
      </c>
      <c r="D73" s="25">
        <v>9.0105112E7</v>
      </c>
      <c r="E73" s="47">
        <f t="shared" si="10"/>
        <v>0.1443013717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31"/>
      <c r="C74" s="22" t="s">
        <v>94</v>
      </c>
      <c r="D74" s="23">
        <v>1.00012474E8</v>
      </c>
      <c r="E74" s="33">
        <f t="shared" si="10"/>
        <v>0.1601677958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34"/>
      <c r="C75" s="29" t="s">
        <v>95</v>
      </c>
      <c r="D75" s="25">
        <v>1.03761872E8</v>
      </c>
      <c r="E75" s="47">
        <f t="shared" si="10"/>
        <v>0.166172375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35" t="s">
        <v>41</v>
      </c>
      <c r="C76" s="36"/>
      <c r="D76" s="37">
        <f>SUM(D71:D75)</f>
        <v>624423115</v>
      </c>
      <c r="E76" s="38">
        <f>D76/$D$78</f>
        <v>0.06135841935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4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52" t="s">
        <v>96</v>
      </c>
      <c r="C78" s="53"/>
      <c r="D78" s="54">
        <f>SUM(D13,D22,D29,D36,D43,D50,D56,D63,D69,D76)</f>
        <v>10176649294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1">
    <mergeCell ref="B52:B55"/>
    <mergeCell ref="B58:B62"/>
    <mergeCell ref="B65:B68"/>
    <mergeCell ref="B71:B75"/>
    <mergeCell ref="A1:Z4"/>
    <mergeCell ref="B7:B12"/>
    <mergeCell ref="B15:B21"/>
    <mergeCell ref="B24:B28"/>
    <mergeCell ref="B31:B35"/>
    <mergeCell ref="B38:B42"/>
    <mergeCell ref="B45:B49"/>
  </mergeCells>
  <drawing r:id="rId1"/>
</worksheet>
</file>