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Cocodrulo\Downloads\"/>
    </mc:Choice>
  </mc:AlternateContent>
  <xr:revisionPtr revIDLastSave="0" documentId="13_ncr:1_{97A54FF5-EF5F-475E-A362-A627749192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umen" sheetId="1" r:id="rId1"/>
    <sheet name="Ingresos" sheetId="2" r:id="rId2"/>
    <sheet name="Asignación a Departamento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D76" i="3"/>
  <c r="D69" i="3"/>
  <c r="D63" i="3"/>
  <c r="D56" i="3"/>
  <c r="D50" i="3"/>
  <c r="D43" i="3"/>
  <c r="E40" i="3" s="1"/>
  <c r="D36" i="3"/>
  <c r="X12" i="1" s="1"/>
  <c r="D29" i="3"/>
  <c r="E26" i="3" s="1"/>
  <c r="D22" i="3"/>
  <c r="D13" i="3"/>
  <c r="D78" i="3" s="1"/>
  <c r="F7" i="1" s="1"/>
  <c r="C25" i="2"/>
  <c r="B7" i="1" s="1"/>
  <c r="W18" i="1"/>
  <c r="W17" i="1"/>
  <c r="W16" i="1"/>
  <c r="W15" i="1"/>
  <c r="W14" i="1"/>
  <c r="W13" i="1"/>
  <c r="W12" i="1"/>
  <c r="W11" i="1"/>
  <c r="W10" i="1"/>
  <c r="W9" i="1"/>
  <c r="E22" i="3" l="1"/>
  <c r="E56" i="3"/>
  <c r="E69" i="3"/>
  <c r="E50" i="3"/>
  <c r="E63" i="3"/>
  <c r="E76" i="3"/>
  <c r="E12" i="3"/>
  <c r="E43" i="3"/>
  <c r="E13" i="3"/>
  <c r="E15" i="3"/>
  <c r="E47" i="3"/>
  <c r="X18" i="1"/>
  <c r="E36" i="3"/>
  <c r="E38" i="3"/>
  <c r="E7" i="3"/>
  <c r="E8" i="3"/>
  <c r="E41" i="3"/>
  <c r="E42" i="3"/>
  <c r="E48" i="3"/>
  <c r="E45" i="3"/>
  <c r="E46" i="3"/>
  <c r="E16" i="3"/>
  <c r="E17" i="3"/>
  <c r="E49" i="3"/>
  <c r="X14" i="1"/>
  <c r="E29" i="3"/>
  <c r="X15" i="1"/>
  <c r="E32" i="3"/>
  <c r="X16" i="1"/>
  <c r="E33" i="3"/>
  <c r="E34" i="3"/>
  <c r="X17" i="1"/>
  <c r="E35" i="3"/>
  <c r="E18" i="3"/>
  <c r="X9" i="1"/>
  <c r="E19" i="3"/>
  <c r="E31" i="3"/>
  <c r="E20" i="3"/>
  <c r="E52" i="3"/>
  <c r="E53" i="3"/>
  <c r="E54" i="3"/>
  <c r="E55" i="3"/>
  <c r="X13" i="1"/>
  <c r="E27" i="3"/>
  <c r="E28" i="3"/>
  <c r="X10" i="1"/>
  <c r="E21" i="3"/>
  <c r="X11" i="1"/>
  <c r="E24" i="3"/>
  <c r="E25" i="3"/>
  <c r="E58" i="3"/>
  <c r="E59" i="3"/>
  <c r="E60" i="3"/>
  <c r="E61" i="3"/>
  <c r="E62" i="3"/>
  <c r="E65" i="3"/>
  <c r="E66" i="3"/>
  <c r="E67" i="3"/>
  <c r="E68" i="3"/>
  <c r="E71" i="3"/>
  <c r="E72" i="3"/>
  <c r="E73" i="3"/>
  <c r="E74" i="3"/>
  <c r="E75" i="3"/>
  <c r="E39" i="3"/>
  <c r="E9" i="3"/>
  <c r="E10" i="3"/>
  <c r="E11" i="3"/>
</calcChain>
</file>

<file path=xl/sharedStrings.xml><?xml version="1.0" encoding="utf-8"?>
<sst xmlns="http://schemas.openxmlformats.org/spreadsheetml/2006/main" count="105" uniqueCount="96">
  <si>
    <t xml:space="preserve">   PRESUPUESTOS DEL ESTADO DE SAN ANDREAS 2025 | RESUMEN</t>
  </si>
  <si>
    <t>TOTAL INGRESOS</t>
  </si>
  <si>
    <t>TOTAL DEPARTAMENTOS</t>
  </si>
  <si>
    <t>ARCAS PÚBLICAS</t>
  </si>
  <si>
    <t>INGRESOS</t>
  </si>
  <si>
    <t xml:space="preserve">            ASIGNACIÓN A DEPARTAMENTOS</t>
  </si>
  <si>
    <t xml:space="preserve">   PRESUPUESTOS DEL ESTADO DE SAN ANDREAS 2025 | INGRESOS</t>
  </si>
  <si>
    <t>Categoría de Ingreso</t>
  </si>
  <si>
    <t>Monto Estimado ($)</t>
  </si>
  <si>
    <t>Impuesto federal sobre la renta personal (Federal Income Tax)</t>
  </si>
  <si>
    <t>Impuestos sobre nómina y seguridad social (Payroll Taxes)</t>
  </si>
  <si>
    <t>Impuestos sobre el consumo (Sales Tax y Excise Taxes)</t>
  </si>
  <si>
    <t>Impuestos sobre propiedades (Property Taxes)</t>
  </si>
  <si>
    <t>Derechos de importación y tarifas aduaneras (Customs Duties)</t>
  </si>
  <si>
    <t>Regalías por explotación de recursos naturales (Natural Resources Royalties)</t>
  </si>
  <si>
    <t>Ingresos del sector turismo y parques nacionales</t>
  </si>
  <si>
    <t>Tasas administrativas y por licencias estatales</t>
  </si>
  <si>
    <t>Ayuda exterior y donaciones multilaterales</t>
  </si>
  <si>
    <t>Subvenciones de agencias intergubernamentales</t>
  </si>
  <si>
    <t>Servicios prestados por agencias federales y estatales</t>
  </si>
  <si>
    <t>Ingresos por loterías estatales y juegos legalizados</t>
  </si>
  <si>
    <t>Dividendos de corporaciones estatales</t>
  </si>
  <si>
    <t>Venta de terrenos y propiedades del Estado</t>
  </si>
  <si>
    <t>Impuestos ambientales y créditos de carbono</t>
  </si>
  <si>
    <t>Tarifas aeroportuarias, portuarias y logísticas</t>
  </si>
  <si>
    <t>Aportaciones de ciudadanos residentes en el extranjero</t>
  </si>
  <si>
    <t>Rendimientos de inversiones del Fondo Soberano Estatal</t>
  </si>
  <si>
    <t>TOTAL DE INGRESOS ESTIMADOS DEL EJERCICIO</t>
  </si>
  <si>
    <t xml:space="preserve">   PRESUPUESTOS DEL ESTADO DE SAN ANDREAS 2025 | DEPARTAMENTOS</t>
  </si>
  <si>
    <t>Departamento / Área</t>
  </si>
  <si>
    <t>Subdivisión / Programa</t>
  </si>
  <si>
    <t>Monto Asignado ($)</t>
  </si>
  <si>
    <t>Porcentaje (%)</t>
  </si>
  <si>
    <t>Departamento de Seguridad y Justicia</t>
  </si>
  <si>
    <t>San Andreas State Forces (SASF)</t>
  </si>
  <si>
    <t>Servicios Judiciales y Tribunales</t>
  </si>
  <si>
    <t>Defensa Pública y Asistencia Legal</t>
  </si>
  <si>
    <t>Justicia Restaurativa y Reinserción Social</t>
  </si>
  <si>
    <t>Instituto Forense y Criminalístico</t>
  </si>
  <si>
    <t>Prevención del Crimen y Programas Juveniles</t>
  </si>
  <si>
    <t>Subtotal</t>
  </si>
  <si>
    <t>Departamento de Salud y Bienestar</t>
  </si>
  <si>
    <t>San Andreas Fire Department (SAFD)</t>
  </si>
  <si>
    <t>Federal Emergency Management Agency (FEMA)</t>
  </si>
  <si>
    <t>Laboratorios Farmacéuticos</t>
  </si>
  <si>
    <t>Campañas publicitarias</t>
  </si>
  <si>
    <t>Nutrición y Seguridad Alimentaria</t>
  </si>
  <si>
    <t>Cuidado de Mayores y Dependencia</t>
  </si>
  <si>
    <t>Salud para Personas sin Hogar</t>
  </si>
  <si>
    <t>Departamento de Transporte e Infraestructura</t>
  </si>
  <si>
    <t>Carreteras y Mantenimiento Vial</t>
  </si>
  <si>
    <t>Transporte Público y Ferroviario</t>
  </si>
  <si>
    <t>Infraestructura Ciclista y Peatonal</t>
  </si>
  <si>
    <t>Obras Hidráulicas y Drenaje Urbano</t>
  </si>
  <si>
    <t>Seguridad Vial e Inspecciones</t>
  </si>
  <si>
    <t>Departamento de Educación, Cultura y Deporte</t>
  </si>
  <si>
    <t>Educación Primaria y Secundaria</t>
  </si>
  <si>
    <t>Educación Universitaria y Becas</t>
  </si>
  <si>
    <t>Cultura y Fomento Artístico</t>
  </si>
  <si>
    <t>Deporte Escolar y Comunitario</t>
  </si>
  <si>
    <t>Bibliotecas y Centros Cívicos</t>
  </si>
  <si>
    <t>Departamento de Finanzas, Economía y Comercio</t>
  </si>
  <si>
    <t>Administración Tributaria</t>
  </si>
  <si>
    <t>Fomento a PYMES y Cooperativas</t>
  </si>
  <si>
    <t>Economía Social y Circular</t>
  </si>
  <si>
    <t>Mercados Locales y Comercio Justo</t>
  </si>
  <si>
    <t>Regulación Financiera y Protección al Consumidor</t>
  </si>
  <si>
    <t>Departamento de Medio Ambiente y Energía</t>
  </si>
  <si>
    <t>Energías Renovables y Transición Energética</t>
  </si>
  <si>
    <t>Conservación Ambiental y Biodiversidad</t>
  </si>
  <si>
    <t>Gestión de Residuos y Reciclaje</t>
  </si>
  <si>
    <t>Cambio Climático y Adaptación</t>
  </si>
  <si>
    <t>Agua, Bosques y Recursos Naturales</t>
  </si>
  <si>
    <t>Departamento de Tecnología y Comunicaciones</t>
  </si>
  <si>
    <t>Infraestructura Digital y Conectividad</t>
  </si>
  <si>
    <t>Modernización Administrativa y e-Gobierno</t>
  </si>
  <si>
    <t>Ciberseguridad e Infraestructura Crítica</t>
  </si>
  <si>
    <t>Investigación Pública e Innovación</t>
  </si>
  <si>
    <t>Departamento de Trabajo y Derechos Civiles</t>
  </si>
  <si>
    <t>Protección Laboral e Inspección</t>
  </si>
  <si>
    <t>Empleo Juvenil y Formación</t>
  </si>
  <si>
    <t>Apoyo a Sindicatos y Negociación Colectiva</t>
  </si>
  <si>
    <t>Derechos Civiles y Campañas Educativas</t>
  </si>
  <si>
    <t>Igualdad Salarial</t>
  </si>
  <si>
    <t>Departamento de Vivienda y Desarrollo Urbano</t>
  </si>
  <si>
    <t>Vivienda Pública y Alquiler Social</t>
  </si>
  <si>
    <t>Rehabilitación Urbana y Accesibilidad</t>
  </si>
  <si>
    <t>Vivienda Sostenible y Eficiencia Energética</t>
  </si>
  <si>
    <t>Urbanismo Verde e Inclusivo</t>
  </si>
  <si>
    <t>Departamento de Igualdad, Transparencia y Migración</t>
  </si>
  <si>
    <t>Políticas de Igualdad y Diversidad</t>
  </si>
  <si>
    <t>Protección a Personas Migrantes</t>
  </si>
  <si>
    <t>Transparencia y Datos Abiertos</t>
  </si>
  <si>
    <t>Observatorio de Derechos Humanos</t>
  </si>
  <si>
    <t>Prevención de Discriminación y Violencias</t>
  </si>
  <si>
    <t>TOTAL GASTO PÚBLICO ESTIMADO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</si>
</sst>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]#,##0.00"/>
  </numFmts>
  <fonts count="13" x14ac:knownFonts="1">
    <font>
      <sz val="10"/>
      <color rgb="FF000000"/>
      <name val="Arial"/>
      <scheme val="minor"/>
    </font>
    <font>
      <b/>
      <sz val="33"/>
      <color theme="1"/>
      <name val="Merriweather"/>
    </font>
    <font>
      <sz val="10"/>
      <name val="Arial"/>
    </font>
    <font>
      <sz val="10"/>
      <color theme="1"/>
      <name val="Arial"/>
      <scheme val="minor"/>
    </font>
    <font>
      <b/>
      <sz val="22"/>
      <color theme="1"/>
      <name val="Arial"/>
      <scheme val="minor"/>
    </font>
    <font>
      <sz val="11"/>
      <color rgb="FF666666"/>
      <name val="Arial"/>
      <scheme val="minor"/>
    </font>
    <font>
      <sz val="10"/>
      <color rgb="FFFFFFFF"/>
      <name val="Arial"/>
      <scheme val="minor"/>
    </font>
    <font>
      <b/>
      <sz val="19"/>
      <color theme="1"/>
      <name val="Arial"/>
      <scheme val="minor"/>
    </font>
    <font>
      <b/>
      <sz val="10"/>
      <color rgb="FFFFFFFF"/>
      <name val="Arial"/>
      <scheme val="minor"/>
    </font>
    <font>
      <b/>
      <sz val="16"/>
      <color theme="1"/>
      <name val="Arial"/>
    </font>
    <font>
      <sz val="10"/>
      <color theme="1"/>
      <name val="Arial"/>
    </font>
    <font>
      <b/>
      <sz val="10"/>
      <color theme="1"/>
      <name val="Arial"/>
      <scheme val="minor"/>
    </font>
    <font>
      <b/>
      <sz val="16"/>
      <color theme="1"/>
      <name val="Arial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3C78D8"/>
        <bgColor rgb="FF3C78D8"/>
      </patternFill>
    </fill>
    <fill>
      <patternFill patternType="solid">
        <fgColor rgb="FFC9DAF8"/>
        <bgColor rgb="FFC9DAF8"/>
      </patternFill>
    </fill>
    <fill>
      <patternFill patternType="solid">
        <fgColor rgb="FFF6B26B"/>
        <bgColor rgb="FFF6B26B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EAD1DC"/>
        <bgColor rgb="FFEAD1DC"/>
      </patternFill>
    </fill>
    <fill>
      <patternFill patternType="solid">
        <fgColor rgb="FFD9EAD3"/>
        <bgColor rgb="FFD9EAD3"/>
      </patternFill>
    </fill>
    <fill>
      <patternFill patternType="solid">
        <fgColor rgb="FFD9D9D9"/>
        <bgColor rgb="FFD9D9D9"/>
      </patternFill>
    </fill>
    <fill>
      <patternFill patternType="solid">
        <fgColor rgb="FFF6DEC2"/>
        <bgColor rgb="FFF6DEC2"/>
      </patternFill>
    </fill>
    <fill>
      <patternFill patternType="solid">
        <fgColor rgb="FFCFE2F3"/>
        <bgColor rgb="FFCFE2F3"/>
      </patternFill>
    </fill>
    <fill>
      <patternFill patternType="solid">
        <fgColor rgb="FFE5ABFE"/>
        <bgColor rgb="FFE5ABFE"/>
      </patternFill>
    </fill>
  </fills>
  <borders count="18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FFFFFF"/>
      </bottom>
      <diagonal/>
    </border>
    <border>
      <left style="medium">
        <color rgb="FF000000"/>
      </left>
      <right style="medium">
        <color rgb="FF000000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164" fontId="4" fillId="0" borderId="14" xfId="0" applyNumberFormat="1" applyFont="1" applyBorder="1"/>
    <xf numFmtId="164" fontId="4" fillId="0" borderId="14" xfId="0" applyNumberFormat="1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6" fillId="0" borderId="9" xfId="0" applyFont="1" applyBorder="1"/>
    <xf numFmtId="164" fontId="6" fillId="0" borderId="9" xfId="0" applyNumberFormat="1" applyFont="1" applyBorder="1"/>
    <xf numFmtId="0" fontId="3" fillId="0" borderId="16" xfId="0" applyFont="1" applyBorder="1"/>
    <xf numFmtId="0" fontId="7" fillId="0" borderId="9" xfId="0" applyFont="1" applyBorder="1"/>
    <xf numFmtId="0" fontId="8" fillId="3" borderId="9" xfId="0" applyFont="1" applyFill="1" applyBorder="1" applyAlignment="1">
      <alignment horizontal="center"/>
    </xf>
    <xf numFmtId="164" fontId="3" fillId="0" borderId="9" xfId="0" applyNumberFormat="1" applyFont="1" applyBorder="1"/>
    <xf numFmtId="0" fontId="3" fillId="4" borderId="9" xfId="0" applyFont="1" applyFill="1" applyBorder="1"/>
    <xf numFmtId="164" fontId="3" fillId="4" borderId="9" xfId="0" applyNumberFormat="1" applyFont="1" applyFill="1" applyBorder="1"/>
    <xf numFmtId="0" fontId="9" fillId="0" borderId="9" xfId="0" applyFont="1" applyBorder="1"/>
    <xf numFmtId="164" fontId="9" fillId="0" borderId="9" xfId="0" applyNumberFormat="1" applyFont="1" applyBorder="1" applyAlignment="1">
      <alignment horizontal="right"/>
    </xf>
    <xf numFmtId="3" fontId="3" fillId="4" borderId="9" xfId="0" applyNumberFormat="1" applyFont="1" applyFill="1" applyBorder="1"/>
    <xf numFmtId="10" fontId="10" fillId="4" borderId="9" xfId="0" applyNumberFormat="1" applyFont="1" applyFill="1" applyBorder="1" applyAlignment="1">
      <alignment horizontal="right"/>
    </xf>
    <xf numFmtId="3" fontId="3" fillId="0" borderId="9" xfId="0" applyNumberFormat="1" applyFont="1" applyBorder="1"/>
    <xf numFmtId="10" fontId="3" fillId="0" borderId="9" xfId="0" applyNumberFormat="1" applyFont="1" applyBorder="1"/>
    <xf numFmtId="0" fontId="11" fillId="5" borderId="9" xfId="0" applyFont="1" applyFill="1" applyBorder="1"/>
    <xf numFmtId="3" fontId="11" fillId="5" borderId="9" xfId="0" applyNumberFormat="1" applyFont="1" applyFill="1" applyBorder="1"/>
    <xf numFmtId="164" fontId="11" fillId="5" borderId="9" xfId="0" applyNumberFormat="1" applyFont="1" applyFill="1" applyBorder="1"/>
    <xf numFmtId="10" fontId="11" fillId="5" borderId="9" xfId="0" applyNumberFormat="1" applyFont="1" applyFill="1" applyBorder="1"/>
    <xf numFmtId="10" fontId="3" fillId="4" borderId="9" xfId="0" applyNumberFormat="1" applyFont="1" applyFill="1" applyBorder="1"/>
    <xf numFmtId="0" fontId="12" fillId="0" borderId="9" xfId="0" applyFont="1" applyBorder="1"/>
    <xf numFmtId="164" fontId="12" fillId="0" borderId="9" xfId="0" applyNumberFormat="1" applyFont="1" applyBorder="1"/>
    <xf numFmtId="0" fontId="1" fillId="2" borderId="1" xfId="0" applyFont="1" applyFill="1" applyBorder="1" applyAlignment="1">
      <alignment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0" fillId="11" borderId="10" xfId="0" applyFont="1" applyFill="1" applyBorder="1" applyAlignment="1">
      <alignment vertical="top"/>
    </xf>
    <xf numFmtId="0" fontId="2" fillId="0" borderId="17" xfId="0" applyFont="1" applyBorder="1"/>
    <xf numFmtId="0" fontId="3" fillId="12" borderId="10" xfId="0" applyFont="1" applyFill="1" applyBorder="1" applyAlignment="1">
      <alignment vertical="top"/>
    </xf>
    <xf numFmtId="0" fontId="10" fillId="13" borderId="10" xfId="0" applyFont="1" applyFill="1" applyBorder="1" applyAlignment="1">
      <alignment vertical="top"/>
    </xf>
    <xf numFmtId="0" fontId="10" fillId="14" borderId="10" xfId="0" applyFont="1" applyFill="1" applyBorder="1" applyAlignment="1">
      <alignment vertical="top"/>
    </xf>
    <xf numFmtId="0" fontId="2" fillId="0" borderId="16" xfId="0" applyFont="1" applyBorder="1"/>
    <xf numFmtId="0" fontId="3" fillId="4" borderId="10" xfId="0" applyFont="1" applyFill="1" applyBorder="1" applyAlignment="1">
      <alignment vertical="top"/>
    </xf>
    <xf numFmtId="0" fontId="3" fillId="6" borderId="10" xfId="0" applyFont="1" applyFill="1" applyBorder="1" applyAlignment="1">
      <alignment vertical="top"/>
    </xf>
    <xf numFmtId="0" fontId="3" fillId="7" borderId="10" xfId="0" applyFont="1" applyFill="1" applyBorder="1" applyAlignment="1">
      <alignment vertical="top"/>
    </xf>
    <xf numFmtId="0" fontId="3" fillId="8" borderId="10" xfId="0" applyFont="1" applyFill="1" applyBorder="1" applyAlignment="1">
      <alignment vertical="top"/>
    </xf>
    <xf numFmtId="0" fontId="3" fillId="9" borderId="10" xfId="0" applyFont="1" applyFill="1" applyBorder="1" applyAlignment="1">
      <alignment vertical="top"/>
    </xf>
    <xf numFmtId="0" fontId="3" fillId="10" borderId="10" xfId="0" applyFont="1" applyFill="1" applyBorder="1" applyAlignment="1">
      <alignment vertical="top"/>
    </xf>
  </cellXfs>
  <cellStyles count="1">
    <cellStyle name="Normal" xfId="0" builtinId="0"/>
  </cellStyles>
  <dxfs count="1">
    <dxf>
      <font>
        <color rgb="FF6AA84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3.591666666666668E-2"/>
          <c:y val="5.0000000000000024E-2"/>
          <c:w val="0.31775631911532382"/>
          <c:h val="0.8999999999999999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C3BC-4D8F-995E-58E478267AE9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C3BC-4D8F-995E-58E478267AE9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C3BC-4D8F-995E-58E478267AE9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C3BC-4D8F-995E-58E478267AE9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C3BC-4D8F-995E-58E478267AE9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C3BC-4D8F-995E-58E478267AE9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C3BC-4D8F-995E-58E478267AE9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C3BC-4D8F-995E-58E478267AE9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C3BC-4D8F-995E-58E478267AE9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C3BC-4D8F-995E-58E478267AE9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C3BC-4D8F-995E-58E478267AE9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C3BC-4D8F-995E-58E478267AE9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C3BC-4D8F-995E-58E478267AE9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</c:spPr>
            <c:extLst>
              <c:ext xmlns:c16="http://schemas.microsoft.com/office/drawing/2014/chart" uri="{C3380CC4-5D6E-409C-BE32-E72D297353CC}">
                <c16:uniqueId val="{0000001B-C3BC-4D8F-995E-58E478267AE9}"/>
              </c:ext>
            </c:extLst>
          </c:dPt>
          <c:dPt>
            <c:idx val="14"/>
            <c:bubble3D val="0"/>
            <c:spPr>
              <a:solidFill>
                <a:srgbClr val="FDE49B"/>
              </a:solidFill>
            </c:spPr>
            <c:extLst>
              <c:ext xmlns:c16="http://schemas.microsoft.com/office/drawing/2014/chart" uri="{C3380CC4-5D6E-409C-BE32-E72D297353CC}">
                <c16:uniqueId val="{0000001D-C3BC-4D8F-995E-58E478267AE9}"/>
              </c:ext>
            </c:extLst>
          </c:dPt>
          <c:dPt>
            <c:idx val="15"/>
            <c:bubble3D val="0"/>
            <c:spPr>
              <a:solidFill>
                <a:srgbClr val="AEDCBA"/>
              </a:solidFill>
            </c:spPr>
            <c:extLst>
              <c:ext xmlns:c16="http://schemas.microsoft.com/office/drawing/2014/chart" uri="{C3380CC4-5D6E-409C-BE32-E72D297353CC}">
                <c16:uniqueId val="{0000001F-C3BC-4D8F-995E-58E478267AE9}"/>
              </c:ext>
            </c:extLst>
          </c:dPt>
          <c:dPt>
            <c:idx val="16"/>
            <c:bubble3D val="0"/>
            <c:spPr>
              <a:solidFill>
                <a:srgbClr val="FFC599"/>
              </a:solidFill>
            </c:spPr>
            <c:extLst>
              <c:ext xmlns:c16="http://schemas.microsoft.com/office/drawing/2014/chart" uri="{C3380CC4-5D6E-409C-BE32-E72D297353CC}">
                <c16:uniqueId val="{00000021-C3BC-4D8F-995E-58E478267AE9}"/>
              </c:ext>
            </c:extLst>
          </c:dPt>
          <c:dPt>
            <c:idx val="17"/>
            <c:bubble3D val="0"/>
            <c:spPr>
              <a:solidFill>
                <a:srgbClr val="B5E5E8"/>
              </a:solidFill>
            </c:spPr>
            <c:extLst>
              <c:ext xmlns:c16="http://schemas.microsoft.com/office/drawing/2014/chart" uri="{C3380CC4-5D6E-409C-BE32-E72D297353CC}">
                <c16:uniqueId val="{00000023-C3BC-4D8F-995E-58E478267AE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Ingresos!$B$7:$B$24</c:f>
              <c:strCache>
                <c:ptCount val="18"/>
                <c:pt idx="0">
                  <c:v>Impuesto federal sobre la renta personal (Federal Income Tax)</c:v>
                </c:pt>
                <c:pt idx="1">
                  <c:v>Impuestos sobre nómina y seguridad social (Payroll Taxes)</c:v>
                </c:pt>
                <c:pt idx="2">
                  <c:v>Impuestos sobre el consumo (Sales Tax y Excise Taxes)</c:v>
                </c:pt>
                <c:pt idx="3">
                  <c:v>Impuestos sobre propiedades (Property Taxes)</c:v>
                </c:pt>
                <c:pt idx="4">
                  <c:v>Derechos de importación y tarifas aduaneras (Customs Duties)</c:v>
                </c:pt>
                <c:pt idx="5">
                  <c:v>Regalías por explotación de recursos naturales (Natural Resources Royalties)</c:v>
                </c:pt>
                <c:pt idx="6">
                  <c:v>Ingresos del sector turismo y parques nacionales</c:v>
                </c:pt>
                <c:pt idx="7">
                  <c:v>Tasas administrativas y por licencias estatales</c:v>
                </c:pt>
                <c:pt idx="8">
                  <c:v>Ayuda exterior y donaciones multilaterales</c:v>
                </c:pt>
                <c:pt idx="9">
                  <c:v>Subvenciones de agencias intergubernamentales</c:v>
                </c:pt>
                <c:pt idx="10">
                  <c:v>Servicios prestados por agencias federales y estatales</c:v>
                </c:pt>
                <c:pt idx="11">
                  <c:v>Ingresos por loterías estatales y juegos legalizados</c:v>
                </c:pt>
                <c:pt idx="12">
                  <c:v>Dividendos de corporaciones estatales</c:v>
                </c:pt>
                <c:pt idx="13">
                  <c:v>Venta de terrenos y propiedades del Estado</c:v>
                </c:pt>
                <c:pt idx="14">
                  <c:v>Impuestos ambientales y créditos de carbono</c:v>
                </c:pt>
                <c:pt idx="15">
                  <c:v>Tarifas aeroportuarias, portuarias y logísticas</c:v>
                </c:pt>
                <c:pt idx="16">
                  <c:v>Aportaciones de ciudadanos residentes en el extranjero</c:v>
                </c:pt>
                <c:pt idx="17">
                  <c:v>Rendimientos de inversiones del Fondo Soberano Estatal</c:v>
                </c:pt>
              </c:strCache>
            </c:strRef>
          </c:cat>
          <c:val>
            <c:numRef>
              <c:f>Ingresos!$C$7:$C$24</c:f>
              <c:numCache>
                <c:formatCode>[$$]#,##0.00</c:formatCode>
                <c:ptCount val="18"/>
                <c:pt idx="0">
                  <c:v>1500000000</c:v>
                </c:pt>
                <c:pt idx="1">
                  <c:v>1100000000</c:v>
                </c:pt>
                <c:pt idx="2">
                  <c:v>1300000000</c:v>
                </c:pt>
                <c:pt idx="3">
                  <c:v>450000000</c:v>
                </c:pt>
                <c:pt idx="4">
                  <c:v>600000000</c:v>
                </c:pt>
                <c:pt idx="5">
                  <c:v>850000000</c:v>
                </c:pt>
                <c:pt idx="6">
                  <c:v>700000000</c:v>
                </c:pt>
                <c:pt idx="7">
                  <c:v>250000000</c:v>
                </c:pt>
                <c:pt idx="8">
                  <c:v>80000000</c:v>
                </c:pt>
                <c:pt idx="9">
                  <c:v>90000000</c:v>
                </c:pt>
                <c:pt idx="10">
                  <c:v>400000000</c:v>
                </c:pt>
                <c:pt idx="11">
                  <c:v>220000000</c:v>
                </c:pt>
                <c:pt idx="12">
                  <c:v>300000000</c:v>
                </c:pt>
                <c:pt idx="13">
                  <c:v>210000000</c:v>
                </c:pt>
                <c:pt idx="14">
                  <c:v>180000000</c:v>
                </c:pt>
                <c:pt idx="15">
                  <c:v>240000000</c:v>
                </c:pt>
                <c:pt idx="16">
                  <c:v>120000000</c:v>
                </c:pt>
                <c:pt idx="17">
                  <c:v>408840000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C3BC-4D8F-995E-58E478267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ES"/>
        </a:p>
      </c:txPr>
    </c:legend>
    <c:plotVisOnly val="1"/>
    <c:dispBlanksAs val="zero"/>
    <c:showDLblsOverMax val="1"/>
  </c:chart>
  <c:spPr>
    <a:solidFill>
      <a:srgbClr val="FFFFFF">
        <a:alpha val="0"/>
      </a:srgb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3.591666666666668E-2"/>
          <c:y val="5.0000000000000024E-2"/>
          <c:w val="0.31775631911532382"/>
          <c:h val="0.8999999999999999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8E07-48D3-A1F0-7679E12D714B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8E07-48D3-A1F0-7679E12D714B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8E07-48D3-A1F0-7679E12D714B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8E07-48D3-A1F0-7679E12D714B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8E07-48D3-A1F0-7679E12D714B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8E07-48D3-A1F0-7679E12D714B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8E07-48D3-A1F0-7679E12D714B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8E07-48D3-A1F0-7679E12D714B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8E07-48D3-A1F0-7679E12D714B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8E07-48D3-A1F0-7679E12D714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Resumen!$W$9:$W$18</c:f>
              <c:strCache>
                <c:ptCount val="10"/>
                <c:pt idx="0">
                  <c:v>Departamento de Seguridad y Justicia</c:v>
                </c:pt>
                <c:pt idx="1">
                  <c:v>Departamento de Salud y Bienestar</c:v>
                </c:pt>
                <c:pt idx="2">
                  <c:v>Departamento de Transporte e Infraestructura</c:v>
                </c:pt>
                <c:pt idx="3">
                  <c:v>Departamento de Educación, Cultura y Deporte</c:v>
                </c:pt>
                <c:pt idx="4">
                  <c:v>Departamento de Finanzas, Economía y Comercio</c:v>
                </c:pt>
                <c:pt idx="5">
                  <c:v>Departamento de Medio Ambiente y Energía</c:v>
                </c:pt>
                <c:pt idx="6">
                  <c:v>Departamento de Tecnología y Comunicaciones</c:v>
                </c:pt>
                <c:pt idx="7">
                  <c:v>Departamento de Trabajo y Derechos Civiles</c:v>
                </c:pt>
                <c:pt idx="8">
                  <c:v>Departamento de Vivienda y Desarrollo Urbano</c:v>
                </c:pt>
                <c:pt idx="9">
                  <c:v>Departamento de Igualdad, Transparencia y Migración</c:v>
                </c:pt>
              </c:strCache>
            </c:strRef>
          </c:cat>
          <c:val>
            <c:numRef>
              <c:f>Resumen!$X$9:$X$18</c:f>
              <c:numCache>
                <c:formatCode>[$$]#,##0.00</c:formatCode>
                <c:ptCount val="10"/>
                <c:pt idx="0">
                  <c:v>992049894</c:v>
                </c:pt>
                <c:pt idx="1">
                  <c:v>894993426</c:v>
                </c:pt>
                <c:pt idx="2">
                  <c:v>1255187104</c:v>
                </c:pt>
                <c:pt idx="3">
                  <c:v>1420668393</c:v>
                </c:pt>
                <c:pt idx="4">
                  <c:v>632593552</c:v>
                </c:pt>
                <c:pt idx="5">
                  <c:v>880877853</c:v>
                </c:pt>
                <c:pt idx="6">
                  <c:v>756568604</c:v>
                </c:pt>
                <c:pt idx="7">
                  <c:v>664099789</c:v>
                </c:pt>
                <c:pt idx="8">
                  <c:v>850877854</c:v>
                </c:pt>
                <c:pt idx="9">
                  <c:v>647926835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E07-48D3-A1F0-7679E12D7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ES"/>
        </a:p>
      </c:txPr>
    </c:legend>
    <c:plotVisOnly val="1"/>
    <c:dispBlanksAs val="zero"/>
    <c:showDLblsOverMax val="1"/>
  </c:chart>
  <c:spPr>
    <a:solidFill>
      <a:srgbClr val="FFFFFF">
        <a:alpha val="0"/>
      </a:srgbClr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12</xdr:row>
      <xdr:rowOff>19050</xdr:rowOff>
    </xdr:from>
    <xdr:ext cx="7781925" cy="4152900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809625</xdr:colOff>
      <xdr:row>15</xdr:row>
      <xdr:rowOff>180975</xdr:rowOff>
    </xdr:from>
    <xdr:ext cx="7591425" cy="2628900"/>
    <xdr:graphicFrame macro="">
      <xdr:nvGraphicFramePr>
        <xdr:cNvPr id="3" name="Chart 2" title="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4C2F4"/>
    <outlinePr summaryBelow="0" summaryRight="0"/>
  </sheetPr>
  <dimension ref="A1:Z1000"/>
  <sheetViews>
    <sheetView tabSelected="1" workbookViewId="0">
      <selection activeCell="J8" sqref="J8"/>
    </sheetView>
  </sheetViews>
  <sheetFormatPr baseColWidth="10" defaultColWidth="12.5703125" defaultRowHeight="15.75" customHeight="1" x14ac:dyDescent="0.2"/>
  <cols>
    <col min="1" max="1" width="9.7109375" customWidth="1"/>
    <col min="2" max="2" width="37.140625" customWidth="1"/>
    <col min="4" max="5" width="12.5703125" customWidth="1"/>
    <col min="6" max="6" width="39.28515625" customWidth="1"/>
    <col min="7" max="7" width="12.5703125" customWidth="1"/>
    <col min="8" max="9" width="12.42578125" customWidth="1"/>
    <col min="10" max="10" width="33" customWidth="1"/>
    <col min="23" max="23" width="11.42578125" customWidth="1"/>
    <col min="24" max="24" width="13.5703125" customWidth="1"/>
    <col min="25" max="25" width="18.42578125" customWidth="1"/>
  </cols>
  <sheetData>
    <row r="1" spans="1:26" x14ac:dyDescent="0.2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2"/>
    </row>
    <row r="2" spans="1:26" x14ac:dyDescent="0.2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5"/>
    </row>
    <row r="3" spans="1:26" x14ac:dyDescent="0.2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5"/>
    </row>
    <row r="4" spans="1:26" x14ac:dyDescent="0.2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8"/>
    </row>
    <row r="5" spans="1:26" x14ac:dyDescent="0.2">
      <c r="A5" s="1"/>
      <c r="B5" s="1"/>
      <c r="C5" s="1"/>
      <c r="D5" s="2"/>
      <c r="E5" s="2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/>
      <c r="B6" s="1"/>
      <c r="C6" s="3"/>
      <c r="D6" s="4"/>
      <c r="E6" s="4"/>
      <c r="F6" s="4"/>
      <c r="G6" s="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4.5" customHeight="1" x14ac:dyDescent="0.4">
      <c r="A7" s="1"/>
      <c r="B7" s="6">
        <f>Ingresos!C25</f>
        <v>8998840000</v>
      </c>
      <c r="C7" s="3"/>
      <c r="D7" s="4"/>
      <c r="E7" s="4"/>
      <c r="F7" s="6">
        <f>'Asignación a Departamentos'!D78</f>
        <v>8995843304</v>
      </c>
      <c r="G7" s="4"/>
      <c r="H7" s="1"/>
      <c r="I7" s="1"/>
      <c r="J7" s="7" t="str">
        <f>IF((B7-F7)&gt;0,"+"&amp;TEXT(B7-F7, "$#.###"),"-"&amp;TEXT(B7-F7, "$#.###"))</f>
        <v>+$2.996.696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8" t="s">
        <v>1</v>
      </c>
      <c r="C8" s="3"/>
      <c r="D8" s="4"/>
      <c r="E8" s="4"/>
      <c r="F8" s="8" t="s">
        <v>2</v>
      </c>
      <c r="G8" s="4"/>
      <c r="H8" s="1"/>
      <c r="I8" s="1"/>
      <c r="J8" s="8" t="s">
        <v>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/>
      <c r="B9" s="1"/>
      <c r="C9" s="3"/>
      <c r="D9" s="4"/>
      <c r="E9" s="4"/>
      <c r="F9" s="4"/>
      <c r="G9" s="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9" t="str">
        <f>'Asignación a Departamentos'!B7</f>
        <v>Departamento de Seguridad y Justicia</v>
      </c>
      <c r="X9" s="10">
        <f>'Asignación a Departamentos'!D13</f>
        <v>992049894</v>
      </c>
      <c r="Z9" s="1"/>
    </row>
    <row r="10" spans="1:26" x14ac:dyDescent="0.2">
      <c r="A10" s="1"/>
      <c r="B10" s="1"/>
      <c r="C10" s="1"/>
      <c r="D10" s="11"/>
      <c r="E10" s="11"/>
      <c r="F10" s="1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9" t="str">
        <f>'Asignación a Departamentos'!B15</f>
        <v>Departamento de Salud y Bienestar</v>
      </c>
      <c r="X10" s="10">
        <f>'Asignación a Departamentos'!D22</f>
        <v>894993426</v>
      </c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9" t="str">
        <f>'Asignación a Departamentos'!B24</f>
        <v>Departamento de Transporte e Infraestructura</v>
      </c>
      <c r="X11" s="10">
        <f>'Asignación a Departamentos'!D29</f>
        <v>1255187104</v>
      </c>
      <c r="Y11" s="1"/>
      <c r="Z11" s="1"/>
    </row>
    <row r="12" spans="1:26" ht="25.5" customHeight="1" x14ac:dyDescent="0.35">
      <c r="A12" s="1"/>
      <c r="B12" s="12" t="s">
        <v>4</v>
      </c>
      <c r="C12" s="1"/>
      <c r="D12" s="1"/>
      <c r="E12" s="1"/>
      <c r="F12" s="1"/>
      <c r="G12" s="12" t="s">
        <v>5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9" t="str">
        <f>'Asignación a Departamentos'!B31</f>
        <v>Departamento de Educación, Cultura y Deporte</v>
      </c>
      <c r="X12" s="10">
        <f>'Asignación a Departamentos'!D36</f>
        <v>1420668393</v>
      </c>
      <c r="Y12" s="1"/>
      <c r="Z12" s="1"/>
    </row>
    <row r="13" spans="1:2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9" t="str">
        <f>'Asignación a Departamentos'!B38</f>
        <v>Departamento de Finanzas, Economía y Comercio</v>
      </c>
      <c r="X13" s="10">
        <f>'Asignación a Departamentos'!D43</f>
        <v>632593552</v>
      </c>
      <c r="Y13" s="1"/>
      <c r="Z13" s="1"/>
    </row>
    <row r="14" spans="1:2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9" t="str">
        <f>'Asignación a Departamentos'!B45</f>
        <v>Departamento de Medio Ambiente y Energía</v>
      </c>
      <c r="X14" s="10">
        <f>'Asignación a Departamentos'!D50</f>
        <v>880877853</v>
      </c>
      <c r="Y14" s="1"/>
      <c r="Z14" s="1"/>
    </row>
    <row r="15" spans="1:2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9" t="str">
        <f>'Asignación a Departamentos'!B52</f>
        <v>Departamento de Tecnología y Comunicaciones</v>
      </c>
      <c r="X15" s="10">
        <f>'Asignación a Departamentos'!D56</f>
        <v>756568604</v>
      </c>
      <c r="Y15" s="1"/>
      <c r="Z15" s="1"/>
    </row>
    <row r="16" spans="1:2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9" t="str">
        <f>'Asignación a Departamentos'!B58</f>
        <v>Departamento de Trabajo y Derechos Civiles</v>
      </c>
      <c r="X16" s="10">
        <f>'Asignación a Departamentos'!D63</f>
        <v>664099789</v>
      </c>
      <c r="Y16" s="1"/>
      <c r="Z16" s="1"/>
    </row>
    <row r="17" spans="1:2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9" t="str">
        <f>'Asignación a Departamentos'!B65</f>
        <v>Departamento de Vivienda y Desarrollo Urbano</v>
      </c>
      <c r="X17" s="10">
        <f>'Asignación a Departamentos'!D69</f>
        <v>850877854</v>
      </c>
      <c r="Y17" s="1"/>
      <c r="Z17" s="1"/>
    </row>
    <row r="18" spans="1:2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9" t="str">
        <f>'Asignación a Departamentos'!B71</f>
        <v>Departamento de Igualdad, Transparencia y Migración</v>
      </c>
      <c r="X18" s="10">
        <f>'Asignación a Departamentos'!D76</f>
        <v>647926835</v>
      </c>
      <c r="Y18" s="1"/>
      <c r="Z18" s="1"/>
    </row>
    <row r="19" spans="1:2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Z4"/>
  </mergeCells>
  <conditionalFormatting sqref="J7">
    <cfRule type="cellIs" dxfId="0" priority="1" operator="greater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3C47D"/>
    <outlinePr summaryBelow="0" summaryRight="0"/>
  </sheetPr>
  <dimension ref="A1:Z1000"/>
  <sheetViews>
    <sheetView workbookViewId="0">
      <selection activeCell="I23" sqref="I23"/>
    </sheetView>
  </sheetViews>
  <sheetFormatPr baseColWidth="10" defaultColWidth="12.5703125" defaultRowHeight="15.75" customHeight="1" x14ac:dyDescent="0.2"/>
  <cols>
    <col min="1" max="1" width="6.5703125" customWidth="1"/>
    <col min="2" max="2" width="75.85546875" customWidth="1"/>
    <col min="3" max="3" width="28.5703125" customWidth="1"/>
  </cols>
  <sheetData>
    <row r="1" spans="1:26" x14ac:dyDescent="0.2">
      <c r="A1" s="30" t="s">
        <v>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2"/>
    </row>
    <row r="2" spans="1:26" x14ac:dyDescent="0.2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5"/>
    </row>
    <row r="3" spans="1:26" x14ac:dyDescent="0.2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5"/>
    </row>
    <row r="4" spans="1:26" x14ac:dyDescent="0.2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8"/>
    </row>
    <row r="5" spans="1:2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/>
      <c r="B6" s="13" t="s">
        <v>7</v>
      </c>
      <c r="C6" s="13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/>
      <c r="B7" s="1" t="s">
        <v>9</v>
      </c>
      <c r="C7" s="14">
        <v>1500000000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5" t="s">
        <v>10</v>
      </c>
      <c r="C8" s="16">
        <v>1100000000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/>
      <c r="B9" s="1" t="s">
        <v>11</v>
      </c>
      <c r="C9" s="14">
        <v>1300000000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5" t="s">
        <v>12</v>
      </c>
      <c r="C10" s="16">
        <v>450000000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 t="s">
        <v>13</v>
      </c>
      <c r="C11" s="14">
        <v>600000000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5" t="s">
        <v>14</v>
      </c>
      <c r="C12" s="16">
        <v>850000000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B13" s="1" t="s">
        <v>15</v>
      </c>
      <c r="C13" s="14">
        <v>700000000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/>
      <c r="B14" s="15" t="s">
        <v>16</v>
      </c>
      <c r="C14" s="16">
        <v>250000000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/>
      <c r="B15" s="1" t="s">
        <v>17</v>
      </c>
      <c r="C15" s="14">
        <v>80000000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/>
      <c r="B16" s="15" t="s">
        <v>18</v>
      </c>
      <c r="C16" s="16">
        <v>90000000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/>
      <c r="B17" s="1" t="s">
        <v>19</v>
      </c>
      <c r="C17" s="14">
        <v>400000000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/>
      <c r="B18" s="15" t="s">
        <v>20</v>
      </c>
      <c r="C18" s="16">
        <v>220000000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/>
      <c r="B19" s="1" t="s">
        <v>21</v>
      </c>
      <c r="C19" s="14">
        <v>300000000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/>
      <c r="B20" s="15" t="s">
        <v>22</v>
      </c>
      <c r="C20" s="16">
        <v>210000000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/>
      <c r="B21" s="1" t="s">
        <v>23</v>
      </c>
      <c r="C21" s="14">
        <v>180000000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/>
      <c r="B22" s="15" t="s">
        <v>24</v>
      </c>
      <c r="C22" s="16">
        <v>240000000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1"/>
      <c r="B23" s="1" t="s">
        <v>25</v>
      </c>
      <c r="C23" s="14">
        <v>120000000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/>
      <c r="B24" s="15" t="s">
        <v>26</v>
      </c>
      <c r="C24" s="16">
        <v>408840000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 x14ac:dyDescent="0.3">
      <c r="A25" s="1"/>
      <c r="B25" s="17" t="s">
        <v>27</v>
      </c>
      <c r="C25" s="18">
        <f>SUM(C7:C24)</f>
        <v>8998840000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Z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0000"/>
    <outlinePr summaryBelow="0" summaryRight="0"/>
  </sheetPr>
  <dimension ref="A1:Z1000"/>
  <sheetViews>
    <sheetView workbookViewId="0">
      <selection activeCell="H10" sqref="H10"/>
    </sheetView>
  </sheetViews>
  <sheetFormatPr baseColWidth="10" defaultColWidth="12.5703125" defaultRowHeight="15.75" customHeight="1" x14ac:dyDescent="0.2"/>
  <cols>
    <col min="1" max="1" width="6.5703125" customWidth="1"/>
    <col min="2" max="2" width="61.7109375" customWidth="1"/>
    <col min="3" max="3" width="50" customWidth="1"/>
    <col min="4" max="4" width="29.140625" customWidth="1"/>
  </cols>
  <sheetData>
    <row r="1" spans="1:26" x14ac:dyDescent="0.2">
      <c r="A1" s="30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2"/>
    </row>
    <row r="2" spans="1:26" x14ac:dyDescent="0.2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5"/>
    </row>
    <row r="3" spans="1:26" x14ac:dyDescent="0.2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5"/>
    </row>
    <row r="4" spans="1:26" x14ac:dyDescent="0.2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8"/>
    </row>
    <row r="5" spans="1:2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/>
      <c r="B6" s="13" t="s">
        <v>29</v>
      </c>
      <c r="C6" s="13" t="s">
        <v>30</v>
      </c>
      <c r="D6" s="13" t="s">
        <v>31</v>
      </c>
      <c r="E6" s="13" t="s">
        <v>32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/>
      <c r="B7" s="45" t="s">
        <v>33</v>
      </c>
      <c r="C7" s="19" t="s">
        <v>34</v>
      </c>
      <c r="D7" s="16">
        <v>350000000</v>
      </c>
      <c r="E7" s="20">
        <f t="shared" ref="E7:E12" si="0">D7/$D$13</f>
        <v>0.35280483584225858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40"/>
      <c r="C8" s="21" t="s">
        <v>35</v>
      </c>
      <c r="D8" s="14">
        <v>176401506</v>
      </c>
      <c r="E8" s="22">
        <f t="shared" si="0"/>
        <v>0.17781515533330625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/>
      <c r="B9" s="40"/>
      <c r="C9" s="19" t="s">
        <v>36</v>
      </c>
      <c r="D9" s="16">
        <v>162259355</v>
      </c>
      <c r="E9" s="20">
        <f t="shared" si="0"/>
        <v>0.16355967172755931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40"/>
      <c r="C10" s="21" t="s">
        <v>37</v>
      </c>
      <c r="D10" s="14">
        <v>141506237</v>
      </c>
      <c r="E10" s="22">
        <f t="shared" si="0"/>
        <v>0.14264024204411638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40"/>
      <c r="C11" s="19" t="s">
        <v>38</v>
      </c>
      <c r="D11" s="16">
        <v>131129678</v>
      </c>
      <c r="E11" s="20">
        <f t="shared" si="0"/>
        <v>0.13218052720239493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44"/>
      <c r="C12" s="21" t="s">
        <v>39</v>
      </c>
      <c r="D12" s="14">
        <v>30753118</v>
      </c>
      <c r="E12" s="22">
        <f t="shared" si="0"/>
        <v>3.099956785036459E-2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B13" s="23" t="s">
        <v>40</v>
      </c>
      <c r="C13" s="24"/>
      <c r="D13" s="25">
        <f>SUM(D7:D12)</f>
        <v>992049894</v>
      </c>
      <c r="E13" s="26">
        <f>D13/$D$78</f>
        <v>0.11027869878067854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/>
      <c r="B14" s="1"/>
      <c r="C14" s="2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/>
      <c r="B15" s="46" t="s">
        <v>41</v>
      </c>
      <c r="C15" s="19" t="s">
        <v>42</v>
      </c>
      <c r="D15" s="16">
        <v>15472300</v>
      </c>
      <c r="E15" s="20">
        <f t="shared" ref="E15:E21" si="1">D15/$D$22</f>
        <v>1.7287613015383198E-2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/>
      <c r="B16" s="40"/>
      <c r="C16" s="21" t="s">
        <v>43</v>
      </c>
      <c r="D16" s="14">
        <v>415062368</v>
      </c>
      <c r="E16" s="22">
        <f t="shared" si="1"/>
        <v>0.46376024218975659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/>
      <c r="B17" s="40"/>
      <c r="C17" s="19" t="s">
        <v>44</v>
      </c>
      <c r="D17" s="16">
        <v>145271829</v>
      </c>
      <c r="E17" s="20">
        <f t="shared" si="1"/>
        <v>0.16231608498988015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/>
      <c r="B18" s="40"/>
      <c r="C18" s="21" t="s">
        <v>45</v>
      </c>
      <c r="D18" s="14">
        <v>93389033</v>
      </c>
      <c r="E18" s="22">
        <f t="shared" si="1"/>
        <v>0.10434605471616057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/>
      <c r="B19" s="40"/>
      <c r="C19" s="19" t="s">
        <v>46</v>
      </c>
      <c r="D19" s="16">
        <v>72635914</v>
      </c>
      <c r="E19" s="20">
        <f t="shared" si="1"/>
        <v>8.1158041936276751E-2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/>
      <c r="B20" s="40"/>
      <c r="C20" s="21" t="s">
        <v>47</v>
      </c>
      <c r="D20" s="14">
        <v>83012474</v>
      </c>
      <c r="E20" s="22">
        <f t="shared" si="1"/>
        <v>9.2752048884881977E-2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/>
      <c r="B21" s="44"/>
      <c r="C21" s="19" t="s">
        <v>48</v>
      </c>
      <c r="D21" s="16">
        <v>70149508</v>
      </c>
      <c r="E21" s="20">
        <f t="shared" si="1"/>
        <v>7.8379914267660777E-2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/>
      <c r="B22" s="23" t="s">
        <v>40</v>
      </c>
      <c r="C22" s="24"/>
      <c r="D22" s="25">
        <f>SUM(D15:D21)</f>
        <v>894993426</v>
      </c>
      <c r="E22" s="26">
        <f>D22/$D$78</f>
        <v>9.9489663809733245E-2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1"/>
      <c r="B23" s="1"/>
      <c r="C23" s="21"/>
      <c r="D23" s="1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/>
      <c r="B24" s="47" t="s">
        <v>49</v>
      </c>
      <c r="C24" s="19" t="s">
        <v>50</v>
      </c>
      <c r="D24" s="16">
        <v>415062368</v>
      </c>
      <c r="E24" s="20">
        <f t="shared" ref="E24:E28" si="2">D24/$D$29</f>
        <v>0.33067768675864279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/>
      <c r="B25" s="40"/>
      <c r="C25" s="21" t="s">
        <v>51</v>
      </c>
      <c r="D25" s="14">
        <v>518827960</v>
      </c>
      <c r="E25" s="22">
        <f t="shared" si="2"/>
        <v>0.41334710844830352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/>
      <c r="B26" s="40"/>
      <c r="C26" s="19" t="s">
        <v>52</v>
      </c>
      <c r="D26" s="16">
        <v>103765592</v>
      </c>
      <c r="E26" s="20">
        <f t="shared" si="2"/>
        <v>8.2669421689660696E-2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/>
      <c r="B27" s="40"/>
      <c r="C27" s="1" t="s">
        <v>53</v>
      </c>
      <c r="D27" s="14">
        <v>124518710</v>
      </c>
      <c r="E27" s="22">
        <f t="shared" si="2"/>
        <v>9.9203305708915251E-2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/>
      <c r="B28" s="40"/>
      <c r="C28" s="19" t="s">
        <v>54</v>
      </c>
      <c r="D28" s="16">
        <v>93012474</v>
      </c>
      <c r="E28" s="20">
        <f t="shared" si="2"/>
        <v>7.4102477394477756E-2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/>
      <c r="B29" s="23" t="s">
        <v>40</v>
      </c>
      <c r="C29" s="24"/>
      <c r="D29" s="25">
        <f>SUM(D24:D28)</f>
        <v>1255187104</v>
      </c>
      <c r="E29" s="26">
        <f>D29/$D$78</f>
        <v>0.13952967627191565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/>
      <c r="B30" s="1"/>
      <c r="C30" s="1"/>
      <c r="D30" s="14"/>
      <c r="E30" s="2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/>
      <c r="B31" s="48" t="s">
        <v>55</v>
      </c>
      <c r="C31" s="19" t="s">
        <v>56</v>
      </c>
      <c r="D31" s="16">
        <v>818827960</v>
      </c>
      <c r="E31" s="20">
        <f t="shared" ref="E31:E35" si="3">D31/$D$36</f>
        <v>0.57636811238609709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/>
      <c r="B32" s="40"/>
      <c r="C32" s="1" t="s">
        <v>57</v>
      </c>
      <c r="D32" s="14">
        <v>249037421</v>
      </c>
      <c r="E32" s="22">
        <f t="shared" si="3"/>
        <v>0.17529595381094679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/>
      <c r="B33" s="40"/>
      <c r="C33" s="19" t="s">
        <v>58</v>
      </c>
      <c r="D33" s="16">
        <v>124518710</v>
      </c>
      <c r="E33" s="20">
        <f t="shared" si="3"/>
        <v>8.764797655352638E-2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/>
      <c r="B34" s="40"/>
      <c r="C34" s="1" t="s">
        <v>59</v>
      </c>
      <c r="D34" s="14">
        <v>124518710</v>
      </c>
      <c r="E34" s="22">
        <f t="shared" si="3"/>
        <v>8.764797655352638E-2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/>
      <c r="B35" s="40"/>
      <c r="C35" s="19" t="s">
        <v>60</v>
      </c>
      <c r="D35" s="16">
        <v>103765592</v>
      </c>
      <c r="E35" s="20">
        <f t="shared" si="3"/>
        <v>7.3039980695903325E-2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/>
      <c r="B36" s="23" t="s">
        <v>40</v>
      </c>
      <c r="C36" s="24"/>
      <c r="D36" s="25">
        <f>SUM(D31:D35)</f>
        <v>1420668393</v>
      </c>
      <c r="E36" s="26">
        <f>D36/$D$78</f>
        <v>0.15792498212683406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/>
      <c r="B37" s="1"/>
      <c r="C37" s="1"/>
      <c r="D37" s="1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/>
      <c r="B38" s="49" t="s">
        <v>61</v>
      </c>
      <c r="C38" s="19" t="s">
        <v>62</v>
      </c>
      <c r="D38" s="16">
        <v>166024947</v>
      </c>
      <c r="E38" s="20">
        <f t="shared" ref="E38:E42" si="4">D38/$D$43</f>
        <v>0.26245121606930322</v>
      </c>
      <c r="F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/>
      <c r="B39" s="40"/>
      <c r="C39" s="1" t="s">
        <v>63</v>
      </c>
      <c r="D39" s="14">
        <v>186778066</v>
      </c>
      <c r="E39" s="22">
        <f t="shared" si="4"/>
        <v>0.29525761906596226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/>
      <c r="B40" s="40"/>
      <c r="C40" s="19" t="s">
        <v>64</v>
      </c>
      <c r="D40" s="16">
        <v>103765592</v>
      </c>
      <c r="E40" s="20">
        <f t="shared" si="4"/>
        <v>0.16403201024091374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/>
      <c r="B41" s="40"/>
      <c r="C41" s="1" t="s">
        <v>65</v>
      </c>
      <c r="D41" s="14">
        <v>72259355</v>
      </c>
      <c r="E41" s="22">
        <f t="shared" si="4"/>
        <v>0.11422714438290701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1"/>
      <c r="B42" s="40"/>
      <c r="C42" s="19" t="s">
        <v>66</v>
      </c>
      <c r="D42" s="16">
        <v>103765592</v>
      </c>
      <c r="E42" s="20">
        <f t="shared" si="4"/>
        <v>0.16403201024091374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1"/>
      <c r="B43" s="23" t="s">
        <v>40</v>
      </c>
      <c r="C43" s="24"/>
      <c r="D43" s="25">
        <f>SUM(D38:D42)</f>
        <v>632593552</v>
      </c>
      <c r="E43" s="26">
        <f>D43/$D$78</f>
        <v>7.0320650396246603E-2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">
      <c r="A44" s="1"/>
      <c r="B44" s="1"/>
      <c r="C44" s="1"/>
      <c r="D44" s="14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1"/>
      <c r="B45" s="50" t="s">
        <v>67</v>
      </c>
      <c r="C45" s="19" t="s">
        <v>68</v>
      </c>
      <c r="D45" s="16">
        <v>373556131</v>
      </c>
      <c r="E45" s="27">
        <f t="shared" ref="E45:E49" si="5">D45/$D$50</f>
        <v>0.42407256548428629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A46" s="1"/>
      <c r="B46" s="40"/>
      <c r="C46" s="1" t="s">
        <v>69</v>
      </c>
      <c r="D46" s="14">
        <v>166024947</v>
      </c>
      <c r="E46" s="22">
        <f t="shared" si="5"/>
        <v>0.18847669564465711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">
      <c r="A47" s="1"/>
      <c r="B47" s="40"/>
      <c r="C47" s="19" t="s">
        <v>70</v>
      </c>
      <c r="D47" s="16">
        <v>124518710</v>
      </c>
      <c r="E47" s="20">
        <f t="shared" si="5"/>
        <v>0.14135752144968503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1"/>
      <c r="B48" s="40"/>
      <c r="C48" s="1" t="s">
        <v>71</v>
      </c>
      <c r="D48" s="14">
        <v>124518710</v>
      </c>
      <c r="E48" s="22">
        <f t="shared" si="5"/>
        <v>0.14135752144968503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1"/>
      <c r="B49" s="40"/>
      <c r="C49" s="19" t="s">
        <v>72</v>
      </c>
      <c r="D49" s="16">
        <v>92259355</v>
      </c>
      <c r="E49" s="20">
        <f t="shared" si="5"/>
        <v>0.10473569597168655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">
      <c r="A50" s="1"/>
      <c r="B50" s="23" t="s">
        <v>40</v>
      </c>
      <c r="C50" s="24"/>
      <c r="D50" s="25">
        <f>SUM(D45:D49)</f>
        <v>880877853</v>
      </c>
      <c r="E50" s="26">
        <f>D50/$D$78</f>
        <v>9.7920542102852975E-2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1"/>
      <c r="B51" s="1"/>
      <c r="C51" s="1"/>
      <c r="D51" s="1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1"/>
      <c r="B52" s="39" t="s">
        <v>73</v>
      </c>
      <c r="C52" s="19" t="s">
        <v>74</v>
      </c>
      <c r="D52" s="16">
        <v>307531184</v>
      </c>
      <c r="E52" s="22">
        <f t="shared" ref="E52:E55" si="6">D52/$D$56</f>
        <v>0.4064815568265373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">
      <c r="A53" s="1"/>
      <c r="B53" s="40"/>
      <c r="C53" s="1" t="s">
        <v>75</v>
      </c>
      <c r="D53" s="14">
        <v>324518710</v>
      </c>
      <c r="E53" s="22">
        <f t="shared" si="6"/>
        <v>0.42893494163551094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">
      <c r="A54" s="1"/>
      <c r="B54" s="40"/>
      <c r="C54" s="19" t="s">
        <v>76</v>
      </c>
      <c r="D54" s="16">
        <v>62259355</v>
      </c>
      <c r="E54" s="22">
        <f t="shared" si="6"/>
        <v>8.2291750768975866E-2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">
      <c r="A55" s="1"/>
      <c r="B55" s="40"/>
      <c r="C55" s="1" t="s">
        <v>77</v>
      </c>
      <c r="D55" s="14">
        <v>62259355</v>
      </c>
      <c r="E55" s="22">
        <f t="shared" si="6"/>
        <v>8.2291750768975866E-2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1"/>
      <c r="B56" s="23" t="s">
        <v>40</v>
      </c>
      <c r="C56" s="24"/>
      <c r="D56" s="25">
        <f>SUM(D52:D55)</f>
        <v>756568604</v>
      </c>
      <c r="E56" s="26">
        <f>D56/$D$78</f>
        <v>8.4102021170554611E-2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">
      <c r="A57" s="1"/>
      <c r="B57" s="1"/>
      <c r="C57" s="1"/>
      <c r="D57" s="14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1"/>
      <c r="B58" s="41" t="s">
        <v>78</v>
      </c>
      <c r="C58" s="19" t="s">
        <v>79</v>
      </c>
      <c r="D58" s="16">
        <v>166024947</v>
      </c>
      <c r="E58" s="27">
        <f t="shared" ref="E58:E62" si="7">D58/$D$63</f>
        <v>0.24999999962355055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">
      <c r="A59" s="1"/>
      <c r="B59" s="40"/>
      <c r="C59" s="1" t="s">
        <v>80</v>
      </c>
      <c r="D59" s="14">
        <v>207531184</v>
      </c>
      <c r="E59" s="22">
        <f t="shared" si="7"/>
        <v>0.31249999990588762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1"/>
      <c r="B60" s="40"/>
      <c r="C60" s="19" t="s">
        <v>81</v>
      </c>
      <c r="D60" s="16">
        <v>83012474</v>
      </c>
      <c r="E60" s="27">
        <f t="shared" si="7"/>
        <v>0.12500000056467417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1"/>
      <c r="B61" s="40"/>
      <c r="C61" s="1" t="s">
        <v>82</v>
      </c>
      <c r="D61" s="14">
        <v>124518710</v>
      </c>
      <c r="E61" s="22">
        <f t="shared" si="7"/>
        <v>0.18749999934121347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1"/>
      <c r="B62" s="40"/>
      <c r="C62" s="19" t="s">
        <v>83</v>
      </c>
      <c r="D62" s="16">
        <v>83012474</v>
      </c>
      <c r="E62" s="27">
        <f t="shared" si="7"/>
        <v>0.12500000056467417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1"/>
      <c r="B63" s="23" t="s">
        <v>40</v>
      </c>
      <c r="C63" s="24"/>
      <c r="D63" s="25">
        <f>SUM(D58:D62)</f>
        <v>664099789</v>
      </c>
      <c r="E63" s="26">
        <f>D63/$D$78</f>
        <v>7.3822960956279451E-2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">
      <c r="A64" s="1"/>
      <c r="B64" s="1"/>
      <c r="C64" s="1"/>
      <c r="D64" s="14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">
      <c r="A65" s="1"/>
      <c r="B65" s="42" t="s">
        <v>84</v>
      </c>
      <c r="C65" s="19" t="s">
        <v>85</v>
      </c>
      <c r="D65" s="16">
        <v>456568605</v>
      </c>
      <c r="E65" s="27">
        <f t="shared" ref="E65:E68" si="8">D65/$D$69</f>
        <v>0.5365853663409601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">
      <c r="A66" s="1"/>
      <c r="B66" s="40"/>
      <c r="C66" s="1" t="s">
        <v>86</v>
      </c>
      <c r="D66" s="14">
        <v>166024947</v>
      </c>
      <c r="E66" s="22">
        <f t="shared" si="8"/>
        <v>0.19512195107618818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">
      <c r="A67" s="1"/>
      <c r="B67" s="40"/>
      <c r="C67" s="19" t="s">
        <v>87</v>
      </c>
      <c r="D67" s="16">
        <v>124518710</v>
      </c>
      <c r="E67" s="27">
        <f t="shared" si="8"/>
        <v>0.14634146301332693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">
      <c r="A68" s="1"/>
      <c r="B68" s="40"/>
      <c r="C68" s="1" t="s">
        <v>88</v>
      </c>
      <c r="D68" s="14">
        <v>103765592</v>
      </c>
      <c r="E68" s="22">
        <f t="shared" si="8"/>
        <v>0.12195121956952472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">
      <c r="A69" s="1"/>
      <c r="B69" s="23" t="s">
        <v>40</v>
      </c>
      <c r="C69" s="24"/>
      <c r="D69" s="25">
        <f>SUM(D65:D68)</f>
        <v>850877854</v>
      </c>
      <c r="E69" s="26">
        <f>D69/$D$78</f>
        <v>9.4585668652282698E-2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">
      <c r="A70" s="1"/>
      <c r="B70" s="1"/>
      <c r="C70" s="1"/>
      <c r="D70" s="14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1"/>
      <c r="B71" s="43" t="s">
        <v>89</v>
      </c>
      <c r="C71" s="19" t="s">
        <v>90</v>
      </c>
      <c r="D71" s="16">
        <v>166024947</v>
      </c>
      <c r="E71" s="27">
        <f t="shared" ref="E71:E75" si="9">D71/$D$76</f>
        <v>0.25624026978293002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">
      <c r="A72" s="1"/>
      <c r="B72" s="40"/>
      <c r="C72" s="1" t="s">
        <v>91</v>
      </c>
      <c r="D72" s="14">
        <v>184518710</v>
      </c>
      <c r="E72" s="22">
        <f t="shared" si="9"/>
        <v>0.28478325025695223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">
      <c r="A73" s="1"/>
      <c r="B73" s="40"/>
      <c r="C73" s="19" t="s">
        <v>92</v>
      </c>
      <c r="D73" s="16">
        <v>90605112</v>
      </c>
      <c r="E73" s="27">
        <f t="shared" si="9"/>
        <v>0.13983849272117274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">
      <c r="A74" s="1"/>
      <c r="B74" s="40"/>
      <c r="C74" s="1" t="s">
        <v>93</v>
      </c>
      <c r="D74" s="14">
        <v>103012474</v>
      </c>
      <c r="E74" s="22">
        <f t="shared" si="9"/>
        <v>0.15898781843169066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">
      <c r="A75" s="1"/>
      <c r="B75" s="44"/>
      <c r="C75" s="19" t="s">
        <v>94</v>
      </c>
      <c r="D75" s="16">
        <v>103765592</v>
      </c>
      <c r="E75" s="27">
        <f t="shared" si="9"/>
        <v>0.1601501688072543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1"/>
      <c r="B76" s="23" t="s">
        <v>40</v>
      </c>
      <c r="C76" s="24"/>
      <c r="D76" s="25">
        <f>SUM(D71:D75)</f>
        <v>647926835</v>
      </c>
      <c r="E76" s="26">
        <f>D76/$D$78</f>
        <v>7.2025135732622134E-2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1"/>
      <c r="B77" s="1"/>
      <c r="C77" s="1"/>
      <c r="D77" s="14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28" t="s">
        <v>95</v>
      </c>
      <c r="C78" s="28"/>
      <c r="D78" s="29">
        <f>SUM(D13,D22,D29,D36,D43,D50,D56,D63,D69,D76)</f>
        <v>8995843304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B52:B55"/>
    <mergeCell ref="B58:B62"/>
    <mergeCell ref="B65:B68"/>
    <mergeCell ref="B71:B75"/>
    <mergeCell ref="A1:Z4"/>
    <mergeCell ref="B7:B12"/>
    <mergeCell ref="B15:B21"/>
    <mergeCell ref="B24:B28"/>
    <mergeCell ref="B31:B35"/>
    <mergeCell ref="B38:B42"/>
    <mergeCell ref="B45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Ingresos</vt:lpstr>
      <vt:lpstr>Asignación a Departamentos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Javier Aday Pérez Romero</cp:lastModifiedBy>
  <dcterms:modified xsi:type="dcterms:W3CDTF">2025-06-22T21:56:49Z</dcterms:modified>
</cp:coreProperties>
</file>